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Canfield/Documents/   Book  Blogs/   Blogs Published/04 24/04 19 Taxed at 22% when in 12% bracket/"/>
    </mc:Choice>
  </mc:AlternateContent>
  <xr:revisionPtr revIDLastSave="0" documentId="13_ncr:1_{31C746C3-666B-2C41-A994-7F64955E18C6}" xr6:coauthVersionLast="47" xr6:coauthVersionMax="47" xr10:uidLastSave="{00000000-0000-0000-0000-000000000000}"/>
  <bookViews>
    <workbookView xWindow="7400" yWindow="2700" windowWidth="18780" windowHeight="17700" xr2:uid="{37DC4F2E-CC1B-534A-B859-265E9DDE50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D44" i="1"/>
  <c r="D38" i="1"/>
  <c r="D39" i="1" s="1"/>
  <c r="D42" i="1" s="1"/>
  <c r="D15" i="1"/>
  <c r="D34" i="1"/>
  <c r="D20" i="1"/>
  <c r="D16" i="1"/>
  <c r="D45" i="1" l="1"/>
  <c r="D21" i="1"/>
  <c r="D24" i="1" s="1"/>
  <c r="D26" i="1" s="1"/>
  <c r="F26" i="1" s="1"/>
  <c r="F44" i="1" l="1"/>
  <c r="F45" i="1"/>
  <c r="D27" i="1"/>
  <c r="F27" i="1" s="1"/>
  <c r="F46" i="1" l="1"/>
  <c r="F47" i="1" s="1"/>
  <c r="F48" i="1" s="1"/>
  <c r="F30" i="1"/>
</calcChain>
</file>

<file path=xl/sharedStrings.xml><?xml version="1.0" encoding="utf-8"?>
<sst xmlns="http://schemas.openxmlformats.org/spreadsheetml/2006/main" count="47" uniqueCount="32">
  <si>
    <t>Half</t>
  </si>
  <si>
    <t>"Combined Income"</t>
  </si>
  <si>
    <t>Base for Married, Joint</t>
  </si>
  <si>
    <t>Combined Income Less Base</t>
  </si>
  <si>
    <t>First increment up to 12,000</t>
  </si>
  <si>
    <t>Balance</t>
  </si>
  <si>
    <t>Taxable SS</t>
  </si>
  <si>
    <t>Percent Taxable</t>
  </si>
  <si>
    <t>I build this spreadsheet from the worksheet and examples.</t>
  </si>
  <si>
    <t>All income taxed at Capital Gains Rates</t>
  </si>
  <si>
    <t xml:space="preserve">  Total income other than Social Security</t>
  </si>
  <si>
    <t>Amount subject to tax</t>
  </si>
  <si>
    <t>Distributions from traditional, pre-tax IRA</t>
  </si>
  <si>
    <t>SS Benefits, gross</t>
  </si>
  <si>
    <t>For most cases, you are adding $850 of taxable income for each $1,000 of RMD</t>
  </si>
  <si>
    <t>Single filer</t>
  </si>
  <si>
    <t>Base for Single</t>
  </si>
  <si>
    <t>First increment up to 9,000</t>
  </si>
  <si>
    <t>3a</t>
  </si>
  <si>
    <t>3b</t>
  </si>
  <si>
    <t>3c</t>
  </si>
  <si>
    <t>Memo: 85%</t>
  </si>
  <si>
    <t xml:space="preserve">You are being taxed at 1.85 the marginal tax bracket: </t>
  </si>
  <si>
    <t xml:space="preserve"> 18.5% for the 10% bracket and 22.5% for the 12% bracket.</t>
  </si>
  <si>
    <t>IRS Publication 915 and worksheet</t>
  </si>
  <si>
    <t>Other income (excl 3c) taxed at Ordinary Rates</t>
  </si>
  <si>
    <t>Married, Joint Files</t>
  </si>
  <si>
    <t>Enter your inputs from your 2023 return or for your estimated 2024 return</t>
  </si>
  <si>
    <t>Leave IRA Distributions blank. Find the percent of SS that is taxable with no distributions</t>
  </si>
  <si>
    <t>Add increments of taxable distribution to find how much results in the maximum 85% SS taxable.</t>
  </si>
  <si>
    <t>(You can also use the Goal Seek tool in Excel to find out as noted)</t>
  </si>
  <si>
    <t>I think this is correct, but offer no guarantees!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</si>
</sst>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4" fillId="0" borderId="0" xfId="0" applyFont="1"/>
    <xf numFmtId="164" fontId="4" fillId="0" borderId="0" xfId="1" applyNumberFormat="1" applyFont="1" applyFill="1"/>
    <xf numFmtId="164" fontId="0" fillId="0" borderId="1" xfId="1" applyNumberFormat="1" applyFont="1" applyBorder="1"/>
    <xf numFmtId="164" fontId="4" fillId="0" borderId="0" xfId="1" applyNumberFormat="1" applyFont="1" applyBorder="1"/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 applyBorder="1"/>
    <xf numFmtId="164" fontId="0" fillId="0" borderId="1" xfId="0" applyNumberFormat="1" applyBorder="1"/>
    <xf numFmtId="9" fontId="2" fillId="0" borderId="0" xfId="0" applyNumberFormat="1" applyFont="1" applyAlignment="1">
      <alignment horizontal="right"/>
    </xf>
    <xf numFmtId="164" fontId="2" fillId="0" borderId="0" xfId="0" applyNumberFormat="1" applyFont="1"/>
    <xf numFmtId="9" fontId="0" fillId="0" borderId="0" xfId="0" applyNumberFormat="1" applyAlignment="1">
      <alignment horizontal="right"/>
    </xf>
    <xf numFmtId="165" fontId="0" fillId="0" borderId="0" xfId="2" applyNumberFormat="1" applyFont="1" applyBorder="1"/>
    <xf numFmtId="0" fontId="5" fillId="0" borderId="0" xfId="3"/>
    <xf numFmtId="164" fontId="6" fillId="0" borderId="0" xfId="1" applyNumberFormat="1" applyFont="1"/>
    <xf numFmtId="0" fontId="0" fillId="0" borderId="0" xfId="0" applyAlignment="1">
      <alignment horizontal="right"/>
    </xf>
    <xf numFmtId="0" fontId="7" fillId="0" borderId="0" xfId="0" applyFont="1"/>
    <xf numFmtId="164" fontId="7" fillId="0" borderId="0" xfId="1" applyNumberFormat="1" applyFont="1"/>
    <xf numFmtId="9" fontId="0" fillId="0" borderId="0" xfId="2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15</xdr:row>
      <xdr:rowOff>50800</xdr:rowOff>
    </xdr:from>
    <xdr:to>
      <xdr:col>6</xdr:col>
      <xdr:colOff>508000</xdr:colOff>
      <xdr:row>23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3DA5EC-FB29-CC66-1620-6928DFB2FF9C}"/>
            </a:ext>
          </a:extLst>
        </xdr:cNvPr>
        <xdr:cNvSpPr txBox="1"/>
      </xdr:nvSpPr>
      <xdr:spPr>
        <a:xfrm>
          <a:off x="4622800" y="3162300"/>
          <a:ext cx="2082800" cy="165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find the income when RMD reaches</a:t>
          </a:r>
          <a:r>
            <a:rPr lang="en-US" sz="1100" baseline="0"/>
            <a:t> 85% taxable SS benefits, y</a:t>
          </a:r>
          <a:r>
            <a:rPr lang="en-US" sz="1100"/>
            <a:t>ou can iterate or use</a:t>
          </a:r>
          <a:r>
            <a:rPr lang="en-US" sz="1100" baseline="0"/>
            <a:t> </a:t>
          </a:r>
          <a:r>
            <a:rPr lang="en-US" sz="1100"/>
            <a:t>Goal Seek in Excel by</a:t>
          </a:r>
          <a:r>
            <a:rPr lang="en-US" sz="1100" baseline="0"/>
            <a:t> setting cell F28 to the value in D16 and seek a solution by changing cell D19. Distributions  up to that point are basically taxed at 1.85 the marginal tax rate.</a:t>
          </a:r>
        </a:p>
        <a:p>
          <a:endParaRPr lang="en-US" sz="1100"/>
        </a:p>
      </xdr:txBody>
    </xdr:sp>
    <xdr:clientData/>
  </xdr:twoCellAnchor>
  <xdr:twoCellAnchor>
    <xdr:from>
      <xdr:col>4</xdr:col>
      <xdr:colOff>101600</xdr:colOff>
      <xdr:row>33</xdr:row>
      <xdr:rowOff>12700</xdr:rowOff>
    </xdr:from>
    <xdr:to>
      <xdr:col>6</xdr:col>
      <xdr:colOff>469900</xdr:colOff>
      <xdr:row>41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A45FC8-CEF3-0647-A435-53C2C99155E4}"/>
            </a:ext>
          </a:extLst>
        </xdr:cNvPr>
        <xdr:cNvSpPr txBox="1"/>
      </xdr:nvSpPr>
      <xdr:spPr>
        <a:xfrm>
          <a:off x="4584700" y="6845300"/>
          <a:ext cx="2082800" cy="170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find the income when RMD reaches</a:t>
          </a:r>
          <a:r>
            <a:rPr lang="en-US" sz="1100" baseline="0"/>
            <a:t> 85% taxable SS benefits, y</a:t>
          </a:r>
          <a:r>
            <a:rPr lang="en-US" sz="1100"/>
            <a:t>ou can iterate or use</a:t>
          </a:r>
          <a:r>
            <a:rPr lang="en-US" sz="1100" baseline="0"/>
            <a:t> </a:t>
          </a:r>
          <a:r>
            <a:rPr lang="en-US" sz="1100"/>
            <a:t>Goal Seek in Excel by</a:t>
          </a:r>
          <a:r>
            <a:rPr lang="en-US" sz="1100" baseline="0"/>
            <a:t> setting cell F46 to the value in D34 and seek a solution by changing cell D37. Distributions  up to that point are basically taxed at 1.85 the marginal tax rate.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rs.gov/pub/irs-pdf/p9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7D4C2-06AB-C54E-8672-6740C9DBB610}">
  <sheetPr>
    <pageSetUpPr fitToPage="1"/>
  </sheetPr>
  <dimension ref="B2:G48"/>
  <sheetViews>
    <sheetView tabSelected="1" workbookViewId="0">
      <selection activeCell="D14" sqref="D14"/>
    </sheetView>
  </sheetViews>
  <sheetFormatPr baseColWidth="10" defaultRowHeight="16" x14ac:dyDescent="0.2"/>
  <cols>
    <col min="1" max="1" width="2.5" customWidth="1"/>
    <col min="2" max="2" width="4" customWidth="1"/>
    <col min="3" max="3" width="41.5" customWidth="1"/>
    <col min="6" max="6" width="11.6640625" customWidth="1"/>
    <col min="8" max="8" width="6.83203125" customWidth="1"/>
  </cols>
  <sheetData>
    <row r="2" spans="2:7" x14ac:dyDescent="0.2">
      <c r="B2" t="s">
        <v>8</v>
      </c>
    </row>
    <row r="3" spans="2:7" x14ac:dyDescent="0.2">
      <c r="B3" s="15" t="s">
        <v>24</v>
      </c>
      <c r="G3" s="15"/>
    </row>
    <row r="4" spans="2:7" x14ac:dyDescent="0.2">
      <c r="B4" t="s">
        <v>31</v>
      </c>
    </row>
    <row r="5" spans="2:7" ht="21" customHeight="1" x14ac:dyDescent="0.2">
      <c r="B5" t="s">
        <v>27</v>
      </c>
    </row>
    <row r="6" spans="2:7" x14ac:dyDescent="0.2">
      <c r="B6" t="s">
        <v>28</v>
      </c>
    </row>
    <row r="7" spans="2:7" x14ac:dyDescent="0.2">
      <c r="B7" t="s">
        <v>29</v>
      </c>
    </row>
    <row r="8" spans="2:7" x14ac:dyDescent="0.2">
      <c r="C8" t="s">
        <v>30</v>
      </c>
    </row>
    <row r="9" spans="2:7" x14ac:dyDescent="0.2">
      <c r="B9" t="s">
        <v>14</v>
      </c>
    </row>
    <row r="10" spans="2:7" x14ac:dyDescent="0.2">
      <c r="B10" t="s">
        <v>22</v>
      </c>
    </row>
    <row r="11" spans="2:7" x14ac:dyDescent="0.2">
      <c r="B11" t="s">
        <v>23</v>
      </c>
    </row>
    <row r="13" spans="2:7" x14ac:dyDescent="0.2">
      <c r="B13" s="1" t="s">
        <v>26</v>
      </c>
    </row>
    <row r="14" spans="2:7" x14ac:dyDescent="0.2">
      <c r="B14">
        <v>1</v>
      </c>
      <c r="C14" t="s">
        <v>13</v>
      </c>
      <c r="D14" s="2"/>
    </row>
    <row r="15" spans="2:7" x14ac:dyDescent="0.2">
      <c r="C15" s="18" t="s">
        <v>21</v>
      </c>
      <c r="D15" s="19">
        <f>0.85*D14</f>
        <v>0</v>
      </c>
    </row>
    <row r="16" spans="2:7" x14ac:dyDescent="0.2">
      <c r="B16" s="3">
        <v>2</v>
      </c>
      <c r="C16" s="3" t="s">
        <v>0</v>
      </c>
      <c r="D16" s="4">
        <f>D14/2</f>
        <v>0</v>
      </c>
    </row>
    <row r="17" spans="2:6" ht="21" customHeight="1" x14ac:dyDescent="0.2">
      <c r="B17" s="17" t="s">
        <v>18</v>
      </c>
      <c r="C17" t="s">
        <v>25</v>
      </c>
      <c r="D17" s="2"/>
    </row>
    <row r="18" spans="2:6" x14ac:dyDescent="0.2">
      <c r="B18" s="17" t="s">
        <v>19</v>
      </c>
      <c r="C18" t="s">
        <v>9</v>
      </c>
      <c r="D18" s="2"/>
    </row>
    <row r="19" spans="2:6" x14ac:dyDescent="0.2">
      <c r="B19" s="17" t="s">
        <v>20</v>
      </c>
      <c r="C19" t="s">
        <v>12</v>
      </c>
      <c r="D19" s="16"/>
    </row>
    <row r="20" spans="2:6" x14ac:dyDescent="0.2">
      <c r="B20">
        <v>3</v>
      </c>
      <c r="C20" t="s">
        <v>10</v>
      </c>
      <c r="D20" s="5">
        <f>D17+D18+D19</f>
        <v>0</v>
      </c>
    </row>
    <row r="21" spans="2:6" x14ac:dyDescent="0.2">
      <c r="B21" s="3">
        <v>5</v>
      </c>
      <c r="C21" s="3" t="s">
        <v>1</v>
      </c>
      <c r="D21" s="6">
        <f>D16+D20</f>
        <v>0</v>
      </c>
    </row>
    <row r="22" spans="2:6" x14ac:dyDescent="0.2">
      <c r="D22" s="2"/>
    </row>
    <row r="23" spans="2:6" x14ac:dyDescent="0.2">
      <c r="B23">
        <v>6</v>
      </c>
      <c r="C23" t="s">
        <v>2</v>
      </c>
      <c r="D23" s="2">
        <v>32000</v>
      </c>
      <c r="E23" s="7"/>
      <c r="F23" s="8"/>
    </row>
    <row r="24" spans="2:6" x14ac:dyDescent="0.2">
      <c r="B24">
        <v>10</v>
      </c>
      <c r="C24" t="s">
        <v>3</v>
      </c>
      <c r="D24" s="2">
        <f>D21-D23</f>
        <v>-32000</v>
      </c>
      <c r="E24" s="7"/>
      <c r="F24" s="8"/>
    </row>
    <row r="25" spans="2:6" x14ac:dyDescent="0.2">
      <c r="D25" s="2"/>
      <c r="E25" s="22" t="s">
        <v>11</v>
      </c>
      <c r="F25" s="22"/>
    </row>
    <row r="26" spans="2:6" x14ac:dyDescent="0.2">
      <c r="B26">
        <v>11</v>
      </c>
      <c r="C26" t="s">
        <v>4</v>
      </c>
      <c r="D26" s="9">
        <f>IF(D24&gt;12000,12000,D24)</f>
        <v>-32000</v>
      </c>
      <c r="E26" s="20">
        <v>0.5</v>
      </c>
      <c r="F26" s="8">
        <f>IF(D26*E26&gt;D16,D16,D26*E26)</f>
        <v>-16000</v>
      </c>
    </row>
    <row r="27" spans="2:6" x14ac:dyDescent="0.2">
      <c r="B27">
        <v>12</v>
      </c>
      <c r="C27" t="s">
        <v>5</v>
      </c>
      <c r="D27" s="9">
        <f>IF(D24-D26&lt;0,0,D24-D26)</f>
        <v>0</v>
      </c>
      <c r="E27" s="21">
        <v>0.85</v>
      </c>
      <c r="F27" s="8">
        <f>D27*E27</f>
        <v>0</v>
      </c>
    </row>
    <row r="28" spans="2:6" x14ac:dyDescent="0.2">
      <c r="D28" s="9"/>
      <c r="E28" s="7"/>
      <c r="F28" s="10">
        <f>IF(SUM(F26:F27)&lt;0,0,SUM(F26:F27))</f>
        <v>0</v>
      </c>
    </row>
    <row r="29" spans="2:6" x14ac:dyDescent="0.2">
      <c r="D29" s="9"/>
      <c r="E29" s="11" t="s">
        <v>6</v>
      </c>
      <c r="F29" s="12">
        <f>IF(F28&lt;0.85*D14,F28,0.85*D14)</f>
        <v>0</v>
      </c>
    </row>
    <row r="30" spans="2:6" x14ac:dyDescent="0.2">
      <c r="D30" s="9"/>
      <c r="E30" s="13" t="s">
        <v>7</v>
      </c>
      <c r="F30" s="14" t="e">
        <f>F29/D14</f>
        <v>#DIV/0!</v>
      </c>
    </row>
    <row r="32" spans="2:6" x14ac:dyDescent="0.2">
      <c r="B32" s="1" t="s">
        <v>15</v>
      </c>
    </row>
    <row r="33" spans="2:6" x14ac:dyDescent="0.2">
      <c r="B33">
        <v>1</v>
      </c>
      <c r="C33" t="s">
        <v>13</v>
      </c>
      <c r="D33" s="2"/>
    </row>
    <row r="34" spans="2:6" x14ac:dyDescent="0.2">
      <c r="B34" s="3">
        <v>2</v>
      </c>
      <c r="C34" s="3" t="s">
        <v>0</v>
      </c>
      <c r="D34" s="4">
        <f>D33/2</f>
        <v>0</v>
      </c>
    </row>
    <row r="35" spans="2:6" ht="21" customHeight="1" x14ac:dyDescent="0.2">
      <c r="B35" s="17" t="s">
        <v>18</v>
      </c>
      <c r="C35" t="s">
        <v>25</v>
      </c>
      <c r="D35" s="2"/>
    </row>
    <row r="36" spans="2:6" x14ac:dyDescent="0.2">
      <c r="B36" s="17" t="s">
        <v>19</v>
      </c>
      <c r="C36" t="s">
        <v>9</v>
      </c>
      <c r="D36" s="2"/>
    </row>
    <row r="37" spans="2:6" x14ac:dyDescent="0.2">
      <c r="B37" s="17" t="s">
        <v>20</v>
      </c>
      <c r="C37" t="s">
        <v>12</v>
      </c>
      <c r="D37" s="16"/>
    </row>
    <row r="38" spans="2:6" x14ac:dyDescent="0.2">
      <c r="B38">
        <v>3</v>
      </c>
      <c r="C38" t="s">
        <v>10</v>
      </c>
      <c r="D38" s="5">
        <f>D35+D36+D37</f>
        <v>0</v>
      </c>
    </row>
    <row r="39" spans="2:6" x14ac:dyDescent="0.2">
      <c r="B39" s="3">
        <v>5</v>
      </c>
      <c r="C39" s="3" t="s">
        <v>1</v>
      </c>
      <c r="D39" s="6">
        <f>D34+D38</f>
        <v>0</v>
      </c>
    </row>
    <row r="40" spans="2:6" x14ac:dyDescent="0.2">
      <c r="D40" s="2"/>
    </row>
    <row r="41" spans="2:6" x14ac:dyDescent="0.2">
      <c r="B41">
        <v>6</v>
      </c>
      <c r="C41" t="s">
        <v>16</v>
      </c>
      <c r="D41" s="2">
        <v>25000</v>
      </c>
      <c r="E41" s="7"/>
      <c r="F41" s="8"/>
    </row>
    <row r="42" spans="2:6" x14ac:dyDescent="0.2">
      <c r="B42">
        <v>10</v>
      </c>
      <c r="C42" t="s">
        <v>3</v>
      </c>
      <c r="D42" s="2">
        <f>D39-D41</f>
        <v>-25000</v>
      </c>
      <c r="E42" s="7"/>
      <c r="F42" s="8"/>
    </row>
    <row r="43" spans="2:6" x14ac:dyDescent="0.2">
      <c r="D43" s="2"/>
      <c r="E43" s="22" t="s">
        <v>11</v>
      </c>
      <c r="F43" s="22"/>
    </row>
    <row r="44" spans="2:6" x14ac:dyDescent="0.2">
      <c r="B44">
        <v>11</v>
      </c>
      <c r="C44" t="s">
        <v>17</v>
      </c>
      <c r="D44" s="9">
        <f>IF(D42&gt;9000,9000,D42)</f>
        <v>-25000</v>
      </c>
      <c r="E44" s="20">
        <v>0.5</v>
      </c>
      <c r="F44" s="8">
        <f>IF(D44*E44&gt;D34,D34,D44*E44)</f>
        <v>-12500</v>
      </c>
    </row>
    <row r="45" spans="2:6" x14ac:dyDescent="0.2">
      <c r="B45">
        <v>12</v>
      </c>
      <c r="C45" t="s">
        <v>5</v>
      </c>
      <c r="D45" s="9">
        <f>IF(D42-D44&lt;0,0,D42-D44)</f>
        <v>0</v>
      </c>
      <c r="E45" s="21">
        <v>0.85</v>
      </c>
      <c r="F45" s="8">
        <f>D45*E45</f>
        <v>0</v>
      </c>
    </row>
    <row r="46" spans="2:6" x14ac:dyDescent="0.2">
      <c r="D46" s="9"/>
      <c r="E46" s="7"/>
      <c r="F46" s="10">
        <f>IF(SUM(F44:F45)&lt;0,0,SUM(F44:F45))</f>
        <v>0</v>
      </c>
    </row>
    <row r="47" spans="2:6" x14ac:dyDescent="0.2">
      <c r="D47" s="9"/>
      <c r="E47" s="11" t="s">
        <v>6</v>
      </c>
      <c r="F47" s="12">
        <f>IF(F46&lt;0.85*D33,F46,0.85*D33)</f>
        <v>0</v>
      </c>
    </row>
    <row r="48" spans="2:6" x14ac:dyDescent="0.2">
      <c r="D48" s="9"/>
      <c r="E48" s="13" t="s">
        <v>7</v>
      </c>
      <c r="F48" s="14" t="e">
        <f>F47/D33</f>
        <v>#DIV/0!</v>
      </c>
    </row>
  </sheetData>
  <mergeCells count="2">
    <mergeCell ref="E25:F25"/>
    <mergeCell ref="E43:F43"/>
  </mergeCells>
  <hyperlinks>
    <hyperlink ref="B3" r:id="rId1" location="page=16" display="IRS worksheet" xr:uid="{02C201F3-F186-E04B-ABF0-85E3984F2F08}"/>
  </hyperlinks>
  <pageMargins left="0.7" right="0.7" top="0.75" bottom="0.75" header="0.3" footer="0.3"/>
  <pageSetup scale="92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 User</dc:creator>
  <cp:lastModifiedBy>Guest User</cp:lastModifiedBy>
  <dcterms:created xsi:type="dcterms:W3CDTF">2024-04-13T17:36:21Z</dcterms:created>
  <dcterms:modified xsi:type="dcterms:W3CDTF">2024-04-18T13:43:33Z</dcterms:modified>
</cp:coreProperties>
</file>