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TomCanfield/Documents/     Book  Blogs/   Blogs Published/12 22/1209 Short form for calculating SSA/"/>
    </mc:Choice>
  </mc:AlternateContent>
  <xr:revisionPtr revIDLastSave="0" documentId="13_ncr:1_{C21675C8-817C-A548-B8B5-A64D0B5C6C29}" xr6:coauthVersionLast="47" xr6:coauthVersionMax="47" xr10:uidLastSave="{00000000-0000-0000-0000-000000000000}"/>
  <bookViews>
    <workbookView xWindow="9640" yWindow="1220" windowWidth="26760" windowHeight="23900" xr2:uid="{23B5D48D-EDFC-2248-BFAE-4A0B6A1274FD}"/>
  </bookViews>
  <sheets>
    <sheet name="Sheet1" sheetId="1" r:id="rId1"/>
  </sheets>
  <definedNames>
    <definedName name="_xlnm.Print_Area" localSheetId="0">Sheet1!$B$4:$O$43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8" i="1" l="1"/>
  <c r="E39" i="1"/>
  <c r="E40" i="1"/>
  <c r="E37" i="1"/>
  <c r="E41" i="1" l="1"/>
  <c r="E15" i="1" s="1"/>
  <c r="C17" i="1" l="1"/>
  <c r="C21" i="1" s="1"/>
  <c r="D37" i="1" l="1"/>
  <c r="D22" i="1"/>
  <c r="E22" i="1" s="1"/>
  <c r="D40" i="1" l="1"/>
  <c r="D39" i="1"/>
  <c r="D38" i="1"/>
  <c r="D41" i="1" s="1"/>
  <c r="D15" i="1" s="1"/>
  <c r="C19" i="1"/>
  <c r="C23" i="1" s="1"/>
  <c r="D17" i="1" l="1"/>
  <c r="E17" i="1" s="1"/>
  <c r="D19" i="1" l="1"/>
  <c r="D18" i="1"/>
  <c r="E18" i="1" l="1"/>
  <c r="E19" i="1"/>
  <c r="E20" i="1" s="1"/>
  <c r="E21" i="1"/>
  <c r="D23" i="1"/>
  <c r="D20" i="1"/>
</calcChain>
</file>

<file path=xl/sharedStrings.xml><?xml version="1.0" encoding="utf-8"?>
<sst xmlns="http://schemas.openxmlformats.org/spreadsheetml/2006/main" count="43" uniqueCount="41">
  <si>
    <t>FSKAX</t>
  </si>
  <si>
    <t>VXUS</t>
  </si>
  <si>
    <t>IUSB</t>
  </si>
  <si>
    <t>BNDX</t>
  </si>
  <si>
    <t>Total</t>
  </si>
  <si>
    <r>
      <t xml:space="preserve">FSKAX </t>
    </r>
    <r>
      <rPr>
        <sz val="11"/>
        <color theme="1" tint="0.34998626667073579"/>
        <rFont val="Calibri (Body)"/>
      </rPr>
      <t>(59.5%)</t>
    </r>
  </si>
  <si>
    <r>
      <t>VXUS</t>
    </r>
    <r>
      <rPr>
        <sz val="11"/>
        <color theme="1" tint="0.34998626667073579"/>
        <rFont val="Calibri (Body)"/>
      </rPr>
      <t xml:space="preserve"> (25.5%)</t>
    </r>
  </si>
  <si>
    <r>
      <t>IUSB</t>
    </r>
    <r>
      <rPr>
        <sz val="11"/>
        <color theme="1" tint="0.34998626667073579"/>
        <rFont val="Calibri (Body)"/>
      </rPr>
      <t xml:space="preserve"> (12.25%)</t>
    </r>
  </si>
  <si>
    <r>
      <t>BNDX</t>
    </r>
    <r>
      <rPr>
        <sz val="11"/>
        <color theme="1" tint="0.34998626667073579"/>
        <rFont val="Calibri (Body)"/>
      </rPr>
      <t xml:space="preserve"> (2.75%)</t>
    </r>
  </si>
  <si>
    <t>Age appropriate SSR% to use or test*</t>
  </si>
  <si>
    <t xml:space="preserve"> </t>
  </si>
  <si>
    <t>You can see the complete historical record of my SSA calculations in blog post for most recent first week of December.</t>
  </si>
  <si>
    <t>Year-end date for 12-month returns</t>
  </si>
  <si>
    <t>I now get using the Social Security Life Expectancy calculator.</t>
  </si>
  <si>
    <r>
      <t xml:space="preserve">                                 See Chapter 11, </t>
    </r>
    <r>
      <rPr>
        <i/>
        <sz val="11"/>
        <color theme="1" tint="0.34998626667073579"/>
        <rFont val="Calibri (Body)"/>
      </rPr>
      <t>NEC</t>
    </r>
    <r>
      <rPr>
        <sz val="11"/>
        <color theme="1" tint="0.34998626667073579"/>
        <rFont val="Calibri"/>
        <family val="2"/>
        <scheme val="minor"/>
      </rPr>
      <t xml:space="preserve"> for my choice of weights and mix.</t>
    </r>
  </si>
  <si>
    <r>
      <t xml:space="preserve">* See Appendix D, </t>
    </r>
    <r>
      <rPr>
        <i/>
        <sz val="11"/>
        <color theme="1" tint="0.34998626667073579"/>
        <rFont val="Calibri"/>
        <family val="2"/>
        <scheme val="minor"/>
      </rPr>
      <t>NEC</t>
    </r>
    <r>
      <rPr>
        <sz val="11"/>
        <color theme="1" tint="0.34998626667073579"/>
        <rFont val="Calibri"/>
        <family val="2"/>
        <scheme val="minor"/>
      </rPr>
      <t>. I use Patti's Life Expectancy for years that</t>
    </r>
  </si>
  <si>
    <t>See here.</t>
  </si>
  <si>
    <r>
      <t>Your Multiplier</t>
    </r>
    <r>
      <rPr>
        <sz val="12"/>
        <color theme="1"/>
        <rFont val="Calibri"/>
        <family val="2"/>
        <scheme val="minor"/>
      </rPr>
      <t xml:space="preserve"> </t>
    </r>
    <r>
      <rPr>
        <sz val="12"/>
        <color theme="1" tint="0.499984740745262"/>
        <rFont val="Calibri (Body)"/>
      </rPr>
      <t>(I use .8 in this example)</t>
    </r>
  </si>
  <si>
    <t>Spending year</t>
  </si>
  <si>
    <t xml:space="preserve">                      Weighted Real Return for my weights/mix</t>
  </si>
  <si>
    <t>Data Entry for calculation of real portfolio return</t>
  </si>
  <si>
    <t xml:space="preserve">                                           Inflation in Year</t>
  </si>
  <si>
    <t xml:space="preserve">                                          Nominal Returns in Year</t>
  </si>
  <si>
    <t>See blog</t>
  </si>
  <si>
    <t>The assumption is that you spend or gift ALL your SSA in the year, and no more. You don't throw any unused SSA "back in to the pot" at the end of the year.</t>
  </si>
  <si>
    <t xml:space="preserve">$$ are in constant dollars – in the same real spending power – unless otherwise noted. </t>
  </si>
  <si>
    <r>
      <t xml:space="preserve">SSA </t>
    </r>
    <r>
      <rPr>
        <sz val="12"/>
        <color theme="1"/>
        <rFont val="Calibri (Body)"/>
      </rPr>
      <t xml:space="preserve">per initial $1 M; SSA calculated, </t>
    </r>
    <r>
      <rPr>
        <sz val="10"/>
        <color theme="1"/>
        <rFont val="Calibri (Body)"/>
      </rPr>
      <t>rounded</t>
    </r>
  </si>
  <si>
    <t>Memo: percent change</t>
  </si>
  <si>
    <r>
      <t>SSA in current-year dollars,</t>
    </r>
    <r>
      <rPr>
        <sz val="10"/>
        <rFont val="Calibri (Body)"/>
      </rPr>
      <t xml:space="preserve"> rounded</t>
    </r>
  </si>
  <si>
    <t>New Start for 2022</t>
  </si>
  <si>
    <t>New Start for 2023?</t>
  </si>
  <si>
    <t>New Start for 2024?</t>
  </si>
  <si>
    <t>Calculation in December 2023: does your annual Safe Spending Amount (SSA) increase for 2024?</t>
  </si>
  <si>
    <t>I'm suggesting with this sheet that your SSA calculation is based on your 12-month return four your portfolio is Dec 1 - Nov 30.</t>
  </si>
  <si>
    <t>December 1, 2021 was a new start, in essence, of a new financial plan for all retirees: all of us earned back more than we withdrew in December 2020 because of very good</t>
  </si>
  <si>
    <t>12-month returns Dec 1, 2020 - Nov 30, 2021. Return for the year ending Nov 30, 2022 were not good: none of us can calculate to a real increase in our SSA.</t>
  </si>
  <si>
    <t>We add columns to this table until we calculate to a greater real SSA. This table has the added column for next year's calculation.</t>
  </si>
  <si>
    <r>
      <t>Invest Portfolio on Nov 30 before Withdrawal</t>
    </r>
    <r>
      <rPr>
        <sz val="11"/>
        <color theme="1"/>
        <rFont val="Calibri (Body)"/>
      </rPr>
      <t xml:space="preserve"> in constant dollars</t>
    </r>
  </si>
  <si>
    <r>
      <t xml:space="preserve">Invest Portfolio on Dec 1 after withdrawal, </t>
    </r>
    <r>
      <rPr>
        <sz val="10"/>
        <color theme="1"/>
        <rFont val="Calibri (Body)"/>
      </rPr>
      <t>rounded in constant dollars</t>
    </r>
  </si>
  <si>
    <r>
      <t>Pre-tax SSA for upcoming year</t>
    </r>
    <r>
      <rPr>
        <sz val="12"/>
        <color theme="1" tint="0.34998626667073579"/>
        <rFont val="Calibri (Body)"/>
      </rPr>
      <t xml:space="preserve"> in current-year dollars using your multiplier. Rounded to nearest  $100.</t>
    </r>
  </si>
  <si>
    <t>This table assumes  $1M starting Investment Portfolio. Your Multiplier is your Investment Portfolio relative to $1M.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</si>
</sst>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_(* #,##0_);_(* \(#,##0\);_(* &quot;-&quot;??_);_(@_)"/>
    <numFmt numFmtId="166" formatCode="0.0%"/>
  </numFmts>
  <fonts count="26" x14ac:knownFonts="1">
    <font>
      <sz val="12"/>
      <color theme="1"/>
      <name val="Calibri"/>
      <family val="2"/>
      <scheme val="minor"/>
    </font>
    <font>
      <sz val="12"/>
      <color theme="1"/>
      <name val="Calibri"/>
      <family val="2"/>
      <scheme val="minor"/>
    </font>
    <font>
      <b/>
      <sz val="12"/>
      <color theme="1"/>
      <name val="Calibri"/>
      <family val="2"/>
      <scheme val="minor"/>
    </font>
    <font>
      <sz val="11"/>
      <color theme="1" tint="0.34998626667073579"/>
      <name val="Calibri"/>
      <family val="2"/>
      <scheme val="minor"/>
    </font>
    <font>
      <sz val="12"/>
      <color theme="1" tint="0.34998626667073579"/>
      <name val="Calibri"/>
      <family val="2"/>
      <scheme val="minor"/>
    </font>
    <font>
      <b/>
      <sz val="14"/>
      <color theme="1"/>
      <name val="Calibri"/>
      <family val="2"/>
      <scheme val="minor"/>
    </font>
    <font>
      <sz val="11"/>
      <color theme="1" tint="0.34998626667073579"/>
      <name val="Calibri (Body)"/>
    </font>
    <font>
      <sz val="11"/>
      <color theme="1"/>
      <name val="Calibri"/>
      <family val="2"/>
      <scheme val="minor"/>
    </font>
    <font>
      <i/>
      <sz val="11"/>
      <color theme="1" tint="0.34998626667073579"/>
      <name val="Calibri (Body)"/>
    </font>
    <font>
      <sz val="12"/>
      <color rgb="FFEDEFEC"/>
      <name val="Calibri"/>
      <family val="2"/>
      <scheme val="minor"/>
    </font>
    <font>
      <i/>
      <sz val="11"/>
      <color theme="1" tint="0.34998626667073579"/>
      <name val="Calibri"/>
      <family val="2"/>
      <scheme val="minor"/>
    </font>
    <font>
      <sz val="13"/>
      <color theme="1"/>
      <name val="Calibri"/>
      <family val="2"/>
      <scheme val="minor"/>
    </font>
    <font>
      <u/>
      <sz val="12"/>
      <color theme="10"/>
      <name val="Calibri"/>
      <family val="2"/>
      <scheme val="minor"/>
    </font>
    <font>
      <sz val="14"/>
      <color theme="1" tint="0.34998626667073579"/>
      <name val="Calibri"/>
      <family val="2"/>
      <scheme val="minor"/>
    </font>
    <font>
      <sz val="14"/>
      <color theme="1"/>
      <name val="Calibri"/>
      <family val="2"/>
      <scheme val="minor"/>
    </font>
    <font>
      <sz val="14"/>
      <color rgb="FFC00000"/>
      <name val="Calibri"/>
      <family val="2"/>
      <scheme val="minor"/>
    </font>
    <font>
      <sz val="12"/>
      <color theme="1" tint="0.499984740745262"/>
      <name val="Calibri (Body)"/>
    </font>
    <font>
      <sz val="12"/>
      <color theme="1" tint="0.34998626667073579"/>
      <name val="Calibri (Body)"/>
    </font>
    <font>
      <sz val="12"/>
      <color theme="1"/>
      <name val="Calibri (Body)"/>
    </font>
    <font>
      <sz val="12"/>
      <color theme="1" tint="0.249977111117893"/>
      <name val="Calibri"/>
      <family val="2"/>
      <scheme val="minor"/>
    </font>
    <font>
      <sz val="10"/>
      <color theme="1"/>
      <name val="Calibri (Body)"/>
    </font>
    <font>
      <sz val="12"/>
      <color theme="1" tint="0.499984740745262"/>
      <name val="Calibri"/>
      <family val="2"/>
      <scheme val="minor"/>
    </font>
    <font>
      <sz val="13"/>
      <name val="Calibri"/>
      <family val="2"/>
      <scheme val="minor"/>
    </font>
    <font>
      <sz val="10"/>
      <name val="Calibri (Body)"/>
    </font>
    <font>
      <sz val="11"/>
      <color theme="1"/>
      <name val="Calibri (Body)"/>
    </font>
    <font>
      <sz val="14"/>
      <color theme="1" tint="0.499984740745262"/>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D5EA"/>
        <bgColor indexed="64"/>
      </patternFill>
    </fill>
    <fill>
      <patternFill patternType="solid">
        <fgColor rgb="FFDDEFD4"/>
        <bgColor indexed="64"/>
      </patternFill>
    </fill>
    <fill>
      <patternFill patternType="solid">
        <fgColor theme="2"/>
        <bgColor indexed="64"/>
      </patternFill>
    </fill>
    <fill>
      <patternFill patternType="solid">
        <fgColor theme="0" tint="-4.9989318521683403E-2"/>
        <bgColor indexed="64"/>
      </patternFill>
    </fill>
  </fills>
  <borders count="15">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70">
    <xf numFmtId="0" fontId="0" fillId="0" borderId="0" xfId="0"/>
    <xf numFmtId="164" fontId="3" fillId="0" borderId="0" xfId="2" applyNumberFormat="1" applyFont="1"/>
    <xf numFmtId="0" fontId="5" fillId="0" borderId="0" xfId="0" applyFont="1"/>
    <xf numFmtId="0" fontId="3" fillId="0" borderId="0" xfId="0" applyFont="1"/>
    <xf numFmtId="0" fontId="7" fillId="0" borderId="0" xfId="0" applyFont="1"/>
    <xf numFmtId="0" fontId="0" fillId="0" borderId="0" xfId="0" applyAlignment="1">
      <alignment horizontal="right"/>
    </xf>
    <xf numFmtId="0" fontId="9" fillId="0" borderId="0" xfId="0" applyFont="1"/>
    <xf numFmtId="0" fontId="0" fillId="4" borderId="0" xfId="0" applyFill="1"/>
    <xf numFmtId="0" fontId="0" fillId="0" borderId="0" xfId="0" applyBorder="1"/>
    <xf numFmtId="14" fontId="0" fillId="0" borderId="0" xfId="0" applyNumberFormat="1" applyBorder="1"/>
    <xf numFmtId="165" fontId="0" fillId="0" borderId="0" xfId="1" applyNumberFormat="1" applyFont="1" applyBorder="1"/>
    <xf numFmtId="0" fontId="4" fillId="0" borderId="0" xfId="0" applyFont="1" applyBorder="1"/>
    <xf numFmtId="165" fontId="4" fillId="0" borderId="0" xfId="1" applyNumberFormat="1" applyFont="1" applyBorder="1"/>
    <xf numFmtId="0" fontId="2" fillId="0" borderId="0" xfId="0" applyFont="1" applyBorder="1"/>
    <xf numFmtId="0" fontId="0" fillId="0" borderId="0" xfId="0" applyFill="1"/>
    <xf numFmtId="10" fontId="0" fillId="0" borderId="0" xfId="0" applyNumberFormat="1" applyFill="1"/>
    <xf numFmtId="0" fontId="11" fillId="0" borderId="0" xfId="0" applyFont="1"/>
    <xf numFmtId="0" fontId="14" fillId="0" borderId="5" xfId="0" applyFont="1" applyBorder="1"/>
    <xf numFmtId="0" fontId="13" fillId="0" borderId="0" xfId="1" applyNumberFormat="1" applyFont="1" applyBorder="1" applyAlignment="1">
      <alignment horizontal="center"/>
    </xf>
    <xf numFmtId="165" fontId="14" fillId="0" borderId="0" xfId="1" applyNumberFormat="1" applyFont="1" applyBorder="1"/>
    <xf numFmtId="0" fontId="0" fillId="0" borderId="6" xfId="0" applyBorder="1"/>
    <xf numFmtId="0" fontId="14" fillId="0" borderId="0" xfId="0" applyFont="1" applyBorder="1"/>
    <xf numFmtId="14" fontId="14" fillId="0" borderId="0" xfId="0" applyNumberFormat="1" applyFont="1" applyBorder="1" applyAlignment="1">
      <alignment horizontal="center"/>
    </xf>
    <xf numFmtId="0" fontId="13" fillId="0" borderId="0" xfId="0" applyFont="1" applyBorder="1"/>
    <xf numFmtId="165" fontId="14" fillId="2" borderId="0" xfId="1" applyNumberFormat="1" applyFont="1" applyFill="1" applyBorder="1"/>
    <xf numFmtId="43" fontId="14" fillId="0" borderId="0" xfId="1" applyNumberFormat="1" applyFont="1" applyBorder="1"/>
    <xf numFmtId="0" fontId="14" fillId="5" borderId="0" xfId="0" applyFont="1" applyFill="1" applyBorder="1" applyAlignment="1">
      <alignment wrapText="1"/>
    </xf>
    <xf numFmtId="165" fontId="14" fillId="5" borderId="0" xfId="1" applyNumberFormat="1" applyFont="1" applyFill="1" applyBorder="1" applyAlignment="1">
      <alignment horizontal="center" vertical="center"/>
    </xf>
    <xf numFmtId="0" fontId="14" fillId="0" borderId="1" xfId="0" applyFont="1" applyBorder="1" applyAlignment="1">
      <alignment horizontal="center" wrapText="1"/>
    </xf>
    <xf numFmtId="0" fontId="14" fillId="4" borderId="3" xfId="0" applyFont="1" applyFill="1" applyBorder="1"/>
    <xf numFmtId="0" fontId="14" fillId="4" borderId="4" xfId="0" applyFont="1" applyFill="1" applyBorder="1"/>
    <xf numFmtId="0" fontId="14" fillId="0" borderId="7" xfId="0" applyFont="1" applyBorder="1"/>
    <xf numFmtId="0" fontId="14" fillId="0" borderId="8" xfId="0" applyFont="1" applyBorder="1"/>
    <xf numFmtId="14" fontId="3" fillId="0" borderId="0" xfId="0" applyNumberFormat="1" applyFont="1" applyAlignment="1">
      <alignment horizontal="center" wrapText="1"/>
    </xf>
    <xf numFmtId="14" fontId="3" fillId="0" borderId="0" xfId="0" applyNumberFormat="1" applyFont="1" applyAlignment="1">
      <alignment vertical="top"/>
    </xf>
    <xf numFmtId="10" fontId="14" fillId="3" borderId="9" xfId="0" applyNumberFormat="1" applyFont="1" applyFill="1" applyBorder="1"/>
    <xf numFmtId="166" fontId="14" fillId="3" borderId="10" xfId="2" applyNumberFormat="1" applyFont="1" applyFill="1" applyBorder="1"/>
    <xf numFmtId="10" fontId="14" fillId="3" borderId="10" xfId="0" applyNumberFormat="1" applyFont="1" applyFill="1" applyBorder="1"/>
    <xf numFmtId="10" fontId="15" fillId="6" borderId="0" xfId="0" applyNumberFormat="1" applyFont="1" applyFill="1" applyBorder="1"/>
    <xf numFmtId="43" fontId="15" fillId="6" borderId="0" xfId="1" applyNumberFormat="1" applyFont="1" applyFill="1" applyBorder="1"/>
    <xf numFmtId="0" fontId="14" fillId="0" borderId="0" xfId="0" applyFont="1" applyBorder="1" applyAlignment="1">
      <alignment wrapText="1"/>
    </xf>
    <xf numFmtId="165" fontId="14" fillId="0" borderId="0" xfId="1" applyNumberFormat="1" applyFont="1" applyBorder="1" applyAlignment="1">
      <alignment vertical="center"/>
    </xf>
    <xf numFmtId="164" fontId="4" fillId="0" borderId="0" xfId="2" applyNumberFormat="1" applyFont="1"/>
    <xf numFmtId="0" fontId="21" fillId="0" borderId="0" xfId="0" applyFont="1"/>
    <xf numFmtId="165" fontId="21" fillId="0" borderId="0" xfId="1" applyNumberFormat="1" applyFont="1"/>
    <xf numFmtId="166" fontId="21" fillId="0" borderId="0" xfId="2" applyNumberFormat="1" applyFont="1" applyFill="1" applyBorder="1"/>
    <xf numFmtId="0" fontId="0" fillId="7" borderId="0" xfId="0" applyFill="1"/>
    <xf numFmtId="10" fontId="0" fillId="7" borderId="2" xfId="0" applyNumberFormat="1" applyFill="1" applyBorder="1"/>
    <xf numFmtId="164" fontId="12" fillId="0" borderId="0" xfId="3" applyNumberFormat="1"/>
    <xf numFmtId="0" fontId="0" fillId="4" borderId="4" xfId="0" applyFill="1" applyBorder="1"/>
    <xf numFmtId="0" fontId="0" fillId="4" borderId="11" xfId="0" applyFill="1" applyBorder="1"/>
    <xf numFmtId="166" fontId="25" fillId="0" borderId="10" xfId="2" applyNumberFormat="1" applyFont="1" applyFill="1" applyBorder="1"/>
    <xf numFmtId="0" fontId="21" fillId="0" borderId="6" xfId="0" applyFont="1" applyFill="1" applyBorder="1"/>
    <xf numFmtId="10" fontId="25" fillId="0" borderId="10" xfId="0" applyNumberFormat="1" applyFont="1" applyFill="1" applyBorder="1"/>
    <xf numFmtId="10" fontId="25" fillId="0" borderId="9" xfId="0" applyNumberFormat="1" applyFont="1" applyFill="1" applyBorder="1"/>
    <xf numFmtId="0" fontId="14" fillId="0" borderId="12" xfId="0" applyFont="1" applyBorder="1" applyAlignment="1">
      <alignment horizontal="center" wrapText="1"/>
    </xf>
    <xf numFmtId="14" fontId="14" fillId="0" borderId="13" xfId="0" applyNumberFormat="1" applyFont="1" applyBorder="1" applyAlignment="1">
      <alignment horizontal="center"/>
    </xf>
    <xf numFmtId="0" fontId="13" fillId="0" borderId="13" xfId="1" applyNumberFormat="1" applyFont="1" applyBorder="1" applyAlignment="1">
      <alignment horizontal="center"/>
    </xf>
    <xf numFmtId="165" fontId="14" fillId="0" borderId="13" xfId="1" applyNumberFormat="1" applyFont="1" applyBorder="1" applyAlignment="1">
      <alignment vertical="center"/>
    </xf>
    <xf numFmtId="10" fontId="15" fillId="6" borderId="13" xfId="0" applyNumberFormat="1" applyFont="1" applyFill="1" applyBorder="1"/>
    <xf numFmtId="165" fontId="14" fillId="2" borderId="13" xfId="1" applyNumberFormat="1" applyFont="1" applyFill="1" applyBorder="1"/>
    <xf numFmtId="166" fontId="21" fillId="0" borderId="13" xfId="2" applyNumberFormat="1" applyFont="1" applyFill="1" applyBorder="1"/>
    <xf numFmtId="165" fontId="14" fillId="0" borderId="13" xfId="1" applyNumberFormat="1" applyFont="1" applyFill="1" applyBorder="1"/>
    <xf numFmtId="43" fontId="14" fillId="0" borderId="13" xfId="1" applyNumberFormat="1" applyFont="1" applyBorder="1"/>
    <xf numFmtId="165" fontId="14" fillId="5" borderId="14" xfId="1" applyNumberFormat="1" applyFont="1" applyFill="1" applyBorder="1" applyAlignment="1">
      <alignment horizontal="center" vertical="center"/>
    </xf>
    <xf numFmtId="165" fontId="14" fillId="8" borderId="0" xfId="1" applyNumberFormat="1" applyFont="1" applyFill="1" applyBorder="1"/>
    <xf numFmtId="0" fontId="22" fillId="9" borderId="0" xfId="0" applyFont="1" applyFill="1" applyBorder="1"/>
    <xf numFmtId="165" fontId="22" fillId="9" borderId="0" xfId="1" applyNumberFormat="1" applyFont="1" applyFill="1" applyBorder="1"/>
    <xf numFmtId="165" fontId="22" fillId="9" borderId="13" xfId="1" applyNumberFormat="1" applyFont="1" applyFill="1" applyBorder="1"/>
    <xf numFmtId="164" fontId="19" fillId="0" borderId="1" xfId="2" applyNumberFormat="1" applyFont="1" applyBorder="1" applyAlignment="1">
      <alignmen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E7EFE3"/>
      <color rgb="FFDDEFD4"/>
      <color rgb="FFFFD5EA"/>
      <color rgb="FFCD9899"/>
      <color rgb="FFFFFFA5"/>
      <color rgb="FFEDE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508000</xdr:colOff>
      <xdr:row>10</xdr:row>
      <xdr:rowOff>127000</xdr:rowOff>
    </xdr:from>
    <xdr:to>
      <xdr:col>14</xdr:col>
      <xdr:colOff>571500</xdr:colOff>
      <xdr:row>22</xdr:row>
      <xdr:rowOff>660400</xdr:rowOff>
    </xdr:to>
    <xdr:sp macro="" textlink="">
      <xdr:nvSpPr>
        <xdr:cNvPr id="2" name="TextBox 1">
          <a:extLst>
            <a:ext uri="{FF2B5EF4-FFF2-40B4-BE49-F238E27FC236}">
              <a16:creationId xmlns:a16="http://schemas.microsoft.com/office/drawing/2014/main" id="{86091A05-CC39-394D-8898-BA4B67B4C3DF}"/>
            </a:ext>
          </a:extLst>
        </xdr:cNvPr>
        <xdr:cNvSpPr txBox="1"/>
      </xdr:nvSpPr>
      <xdr:spPr>
        <a:xfrm>
          <a:off x="9105900" y="2400300"/>
          <a:ext cx="4914900" cy="4368800"/>
        </a:xfrm>
        <a:prstGeom prst="rect">
          <a:avLst/>
        </a:prstGeom>
        <a:solidFill>
          <a:srgbClr val="E7EFE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The</a:t>
          </a:r>
          <a:r>
            <a:rPr lang="en-US" sz="1200" baseline="0"/>
            <a:t> basic logic for the recalculation of your Safe Spending Amount (SSA). </a:t>
          </a:r>
        </a:p>
        <a:p>
          <a:pPr algn="ctr"/>
          <a:r>
            <a:rPr lang="en-US" sz="1100" baseline="0"/>
            <a:t>See Chapter 9, </a:t>
          </a:r>
          <a:r>
            <a:rPr lang="en-US" sz="1100" i="1" baseline="0"/>
            <a:t>Nest Egg Care </a:t>
          </a:r>
          <a:r>
            <a:rPr lang="en-US" sz="1100" baseline="0"/>
            <a:t>for more detail.</a:t>
          </a:r>
        </a:p>
        <a:p>
          <a:endParaRPr lang="en-US" sz="1100" baseline="0"/>
        </a:p>
        <a:p>
          <a:r>
            <a:rPr lang="en-US" sz="1100" baseline="0"/>
            <a:t>1) You </a:t>
          </a:r>
          <a:r>
            <a:rPr lang="en-US" sz="1100" u="sng" baseline="0"/>
            <a:t>always</a:t>
          </a:r>
          <a:r>
            <a:rPr lang="en-US" sz="1100" baseline="0"/>
            <a:t> calculate to a greater real SSA (increase in spending power) when you earn back more in the year in real spending power than you withdrew last year (or over several years). You have More-Than-Enough to support your current spending rate.</a:t>
          </a:r>
        </a:p>
        <a:p>
          <a:endParaRPr lang="en-US" sz="600" baseline="0"/>
        </a:p>
        <a:p>
          <a:r>
            <a:rPr lang="en-US" sz="1100" baseline="0"/>
            <a:t>2) You are </a:t>
          </a:r>
          <a:r>
            <a:rPr lang="en-US" sz="1100" u="sng" baseline="0"/>
            <a:t>aided</a:t>
          </a:r>
          <a:r>
            <a:rPr lang="en-US" sz="1100" baseline="0"/>
            <a:t> in your calculation because the Safe Spending Rate (SSR%) that you use for the calculation tends to increase each year. That means you do not always have earn back more than you withdrew to calculate to a greater real SSA.</a:t>
          </a:r>
        </a:p>
        <a:p>
          <a:endParaRPr lang="en-US" sz="1100" baseline="0"/>
        </a:p>
        <a:p>
          <a:r>
            <a:rPr lang="en-US" sz="1100" baseline="0"/>
            <a:t>Your SSR% will increase as you get older: your life expectancy declines, and your plan logically should be based on fewer years of ZERO CHANCE of depleting your portfolio. (Your SSR% does not increase every year because of rounding: your life expectancy doesn't decline by one full year for each year that you live.)</a:t>
          </a:r>
        </a:p>
        <a:p>
          <a:endParaRPr lang="en-US" sz="600" baseline="0"/>
        </a:p>
        <a:p>
          <a:r>
            <a:rPr lang="en-US" sz="1100" baseline="0"/>
            <a:t>In the upcoming year that I display for Patti and me, we have to earn back a lot to be able to calculate to a real increase in portfolio value: the returns for this recent 12-month period were that bad. I calculate we need a real portfolio return of &gt;23% to calculate to an SSA greater than $50,500 in our original spending power.</a:t>
          </a:r>
          <a:endParaRPr lang="en-US" sz="600" baseline="0"/>
        </a:p>
      </xdr:txBody>
    </xdr:sp>
    <xdr:clientData/>
  </xdr:twoCellAnchor>
  <xdr:twoCellAnchor>
    <xdr:from>
      <xdr:col>5</xdr:col>
      <xdr:colOff>114300</xdr:colOff>
      <xdr:row>35</xdr:row>
      <xdr:rowOff>114300</xdr:rowOff>
    </xdr:from>
    <xdr:to>
      <xdr:col>8</xdr:col>
      <xdr:colOff>0</xdr:colOff>
      <xdr:row>40</xdr:row>
      <xdr:rowOff>165100</xdr:rowOff>
    </xdr:to>
    <xdr:sp macro="" textlink="">
      <xdr:nvSpPr>
        <xdr:cNvPr id="3" name="TextBox 2">
          <a:extLst>
            <a:ext uri="{FF2B5EF4-FFF2-40B4-BE49-F238E27FC236}">
              <a16:creationId xmlns:a16="http://schemas.microsoft.com/office/drawing/2014/main" id="{1C8E6441-76DD-5A40-BFD8-BBA543B8B88F}"/>
            </a:ext>
          </a:extLst>
        </xdr:cNvPr>
        <xdr:cNvSpPr txBox="1"/>
      </xdr:nvSpPr>
      <xdr:spPr>
        <a:xfrm>
          <a:off x="6350000" y="9728200"/>
          <a:ext cx="2362200" cy="1066800"/>
        </a:xfrm>
        <a:prstGeom prst="rect">
          <a:avLst/>
        </a:prstGeom>
        <a:solidFill>
          <a:srgbClr val="FFFFA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can change the math (e.g,</a:t>
          </a:r>
          <a:r>
            <a:rPr lang="en-US" sz="1100" baseline="0"/>
            <a:t> 59.5% for US Total Stock Market fund)</a:t>
          </a:r>
          <a:r>
            <a:rPr lang="en-US" sz="1100"/>
            <a:t> in these cells</a:t>
          </a:r>
          <a:r>
            <a:rPr lang="en-US" sz="1100" baseline="0"/>
            <a:t> for your weights/mix. Also, you may own different securities than we do.</a:t>
          </a:r>
          <a:endParaRPr lang="en-US" sz="1100"/>
        </a:p>
      </xdr:txBody>
    </xdr:sp>
    <xdr:clientData/>
  </xdr:twoCellAnchor>
  <xdr:twoCellAnchor>
    <xdr:from>
      <xdr:col>5</xdr:col>
      <xdr:colOff>114300</xdr:colOff>
      <xdr:row>28</xdr:row>
      <xdr:rowOff>50800</xdr:rowOff>
    </xdr:from>
    <xdr:to>
      <xdr:col>8</xdr:col>
      <xdr:colOff>190500</xdr:colOff>
      <xdr:row>33</xdr:row>
      <xdr:rowOff>127000</xdr:rowOff>
    </xdr:to>
    <xdr:sp macro="" textlink="">
      <xdr:nvSpPr>
        <xdr:cNvPr id="4" name="TextBox 3">
          <a:extLst>
            <a:ext uri="{FF2B5EF4-FFF2-40B4-BE49-F238E27FC236}">
              <a16:creationId xmlns:a16="http://schemas.microsoft.com/office/drawing/2014/main" id="{6F186409-35DA-4443-84DA-3A980FE3E61A}"/>
            </a:ext>
          </a:extLst>
        </xdr:cNvPr>
        <xdr:cNvSpPr txBox="1"/>
      </xdr:nvSpPr>
      <xdr:spPr>
        <a:xfrm>
          <a:off x="6350000" y="7886700"/>
          <a:ext cx="2552700" cy="1270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 enter</a:t>
          </a:r>
          <a:r>
            <a:rPr lang="en-US" sz="1100" baseline="0"/>
            <a:t> inflation (Social Security COLA) issued early October. </a:t>
          </a:r>
        </a:p>
        <a:p>
          <a:endParaRPr lang="en-US" sz="800" baseline="0"/>
        </a:p>
        <a:p>
          <a:r>
            <a:rPr lang="en-US" sz="1100" baseline="0"/>
            <a:t>I get the  12-month returns for each security we own from Morningstar.com on Dec 1.</a:t>
          </a:r>
          <a:endParaRPr lang="en-US" sz="1100"/>
        </a:p>
      </xdr:txBody>
    </xdr:sp>
    <xdr:clientData/>
  </xdr:twoCellAnchor>
  <xdr:twoCellAnchor>
    <xdr:from>
      <xdr:col>5</xdr:col>
      <xdr:colOff>114300</xdr:colOff>
      <xdr:row>16</xdr:row>
      <xdr:rowOff>228600</xdr:rowOff>
    </xdr:from>
    <xdr:to>
      <xdr:col>8</xdr:col>
      <xdr:colOff>444500</xdr:colOff>
      <xdr:row>23</xdr:row>
      <xdr:rowOff>127000</xdr:rowOff>
    </xdr:to>
    <xdr:sp macro="" textlink="">
      <xdr:nvSpPr>
        <xdr:cNvPr id="5" name="TextBox 4">
          <a:extLst>
            <a:ext uri="{FF2B5EF4-FFF2-40B4-BE49-F238E27FC236}">
              <a16:creationId xmlns:a16="http://schemas.microsoft.com/office/drawing/2014/main" id="{E8260433-1AE0-114B-A66B-875388363C5A}"/>
            </a:ext>
          </a:extLst>
        </xdr:cNvPr>
        <xdr:cNvSpPr txBox="1"/>
      </xdr:nvSpPr>
      <xdr:spPr>
        <a:xfrm>
          <a:off x="6235700" y="4673600"/>
          <a:ext cx="2806700" cy="2260600"/>
        </a:xfrm>
        <a:prstGeom prst="rect">
          <a:avLst/>
        </a:prstGeom>
        <a:solidFill>
          <a:srgbClr val="FFFFA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amount is in the same spending power as the first year. </a:t>
          </a:r>
          <a:r>
            <a:rPr lang="en-US" sz="1100"/>
            <a:t>If</a:t>
          </a:r>
          <a:r>
            <a:rPr lang="en-US" sz="1100" baseline="0"/>
            <a:t> the amount in this cell is more than in the first cell, you have calculated to this greater, real SSA. You know that you can start next year with a new spreadsheet with your revised Multiplier.</a:t>
          </a:r>
        </a:p>
        <a:p>
          <a:endParaRPr lang="en-US" sz="600" baseline="0"/>
        </a:p>
        <a:p>
          <a:r>
            <a:rPr lang="en-US" sz="1100" baseline="0"/>
            <a:t>If the amount is the same, you did not calculate to a real increase. You have to extend the table another year or years until you (ideally) calculate to a new, greater SSA in real spending power.</a:t>
          </a:r>
        </a:p>
      </xdr:txBody>
    </xdr:sp>
    <xdr:clientData/>
  </xdr:twoCellAnchor>
  <xdr:twoCellAnchor>
    <xdr:from>
      <xdr:col>4</xdr:col>
      <xdr:colOff>762000</xdr:colOff>
      <xdr:row>17</xdr:row>
      <xdr:rowOff>0</xdr:rowOff>
    </xdr:from>
    <xdr:to>
      <xdr:col>5</xdr:col>
      <xdr:colOff>203200</xdr:colOff>
      <xdr:row>18</xdr:row>
      <xdr:rowOff>12700</xdr:rowOff>
    </xdr:to>
    <xdr:cxnSp macro="">
      <xdr:nvCxnSpPr>
        <xdr:cNvPr id="7" name="Straight Arrow Connector 6">
          <a:extLst>
            <a:ext uri="{FF2B5EF4-FFF2-40B4-BE49-F238E27FC236}">
              <a16:creationId xmlns:a16="http://schemas.microsoft.com/office/drawing/2014/main" id="{28549B43-8AED-644C-814D-7F25F15FFB1C}"/>
            </a:ext>
          </a:extLst>
        </xdr:cNvPr>
        <xdr:cNvCxnSpPr/>
      </xdr:nvCxnSpPr>
      <xdr:spPr>
        <a:xfrm flipH="1" flipV="1">
          <a:off x="6019800" y="4165600"/>
          <a:ext cx="419100" cy="2159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10</xdr:row>
      <xdr:rowOff>152400</xdr:rowOff>
    </xdr:from>
    <xdr:to>
      <xdr:col>8</xdr:col>
      <xdr:colOff>419100</xdr:colOff>
      <xdr:row>16</xdr:row>
      <xdr:rowOff>152400</xdr:rowOff>
    </xdr:to>
    <xdr:sp macro="" textlink="">
      <xdr:nvSpPr>
        <xdr:cNvPr id="12" name="TextBox 11">
          <a:extLst>
            <a:ext uri="{FF2B5EF4-FFF2-40B4-BE49-F238E27FC236}">
              <a16:creationId xmlns:a16="http://schemas.microsoft.com/office/drawing/2014/main" id="{D24F4019-BEDF-A34D-B196-4D54DED499F6}"/>
            </a:ext>
          </a:extLst>
        </xdr:cNvPr>
        <xdr:cNvSpPr txBox="1"/>
      </xdr:nvSpPr>
      <xdr:spPr>
        <a:xfrm>
          <a:off x="6235700" y="2425700"/>
          <a:ext cx="2781300" cy="2171700"/>
        </a:xfrm>
        <a:prstGeom prst="rect">
          <a:avLst/>
        </a:prstGeom>
        <a:solidFill>
          <a:srgbClr val="FFD5E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C00000"/>
              </a:solidFill>
            </a:rPr>
            <a:t>You</a:t>
          </a:r>
          <a:r>
            <a:rPr lang="en-US" sz="1100" baseline="0">
              <a:solidFill>
                <a:srgbClr val="C00000"/>
              </a:solidFill>
            </a:rPr>
            <a:t> enter your enter your age-appropriate SSR% in cells C14 and D14. See Chapter 2 </a:t>
          </a:r>
          <a:r>
            <a:rPr lang="en-US" sz="1100" i="1" baseline="0">
              <a:solidFill>
                <a:srgbClr val="C00000"/>
              </a:solidFill>
            </a:rPr>
            <a:t>NEC</a:t>
          </a:r>
          <a:r>
            <a:rPr lang="en-US" sz="1100" baseline="0">
              <a:solidFill>
                <a:srgbClr val="C00000"/>
              </a:solidFill>
            </a:rPr>
            <a:t> and Appendix D and blog post of December 4, 2020. The SSR%s shown are for Patti and me. We're older!</a:t>
          </a:r>
        </a:p>
        <a:p>
          <a:endParaRPr lang="en-US" sz="500" baseline="0">
            <a:solidFill>
              <a:srgbClr val="C00000"/>
            </a:solidFill>
          </a:endParaRPr>
        </a:p>
        <a:p>
          <a:r>
            <a:rPr lang="en-US" sz="1100" baseline="0">
              <a:solidFill>
                <a:srgbClr val="C00000"/>
              </a:solidFill>
            </a:rPr>
            <a:t>You also enter your Multiplier in cell C21. </a:t>
          </a:r>
          <a:br>
            <a:rPr lang="en-US" sz="1100" baseline="0">
              <a:solidFill>
                <a:srgbClr val="C00000"/>
              </a:solidFill>
            </a:rPr>
          </a:br>
          <a:r>
            <a:rPr lang="en-US" sz="1100" baseline="0">
              <a:solidFill>
                <a:srgbClr val="C00000"/>
              </a:solidFill>
            </a:rPr>
            <a:t>This does not change until you start a "new plan." I picked .8 as the Multiplier for this example. Use your total $Investment Portfolio/$1M to get your multiplier. </a:t>
          </a:r>
          <a:endParaRPr lang="en-US" sz="1100">
            <a:solidFill>
              <a:srgbClr val="C00000"/>
            </a:solidFill>
          </a:endParaRPr>
        </a:p>
      </xdr:txBody>
    </xdr:sp>
    <xdr:clientData/>
  </xdr:twoCellAnchor>
  <xdr:twoCellAnchor>
    <xdr:from>
      <xdr:col>8</xdr:col>
      <xdr:colOff>342900</xdr:colOff>
      <xdr:row>28</xdr:row>
      <xdr:rowOff>25400</xdr:rowOff>
    </xdr:from>
    <xdr:to>
      <xdr:col>14</xdr:col>
      <xdr:colOff>495300</xdr:colOff>
      <xdr:row>34</xdr:row>
      <xdr:rowOff>203200</xdr:rowOff>
    </xdr:to>
    <xdr:sp macro="" textlink="">
      <xdr:nvSpPr>
        <xdr:cNvPr id="6" name="TextBox 5">
          <a:extLst>
            <a:ext uri="{FF2B5EF4-FFF2-40B4-BE49-F238E27FC236}">
              <a16:creationId xmlns:a16="http://schemas.microsoft.com/office/drawing/2014/main" id="{DD99B6F5-FBC8-B84B-82BD-D43B1D51F5E0}"/>
            </a:ext>
          </a:extLst>
        </xdr:cNvPr>
        <xdr:cNvSpPr txBox="1"/>
      </xdr:nvSpPr>
      <xdr:spPr>
        <a:xfrm>
          <a:off x="8940800" y="7721600"/>
          <a:ext cx="5003800" cy="1625600"/>
        </a:xfrm>
        <a:prstGeom prst="rect">
          <a:avLst/>
        </a:prstGeom>
        <a:solidFill>
          <a:srgbClr val="E7EFE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I</a:t>
          </a:r>
          <a:r>
            <a:rPr lang="en-US" sz="1100" baseline="0"/>
            <a:t> find it clearer and more accurate to track the total change in our Investment Portfolio by using the return rates for our four securities. I prefer this method rather than tracking total dollar change in our accounts from November 30 statements. </a:t>
          </a:r>
        </a:p>
        <a:p>
          <a:endParaRPr lang="en-US" sz="600" baseline="0"/>
        </a:p>
        <a:p>
          <a:r>
            <a:rPr lang="en-US" sz="1100" baseline="0"/>
            <a:t>I have rebalanced our four securities to the proper percentages immediately after November 30. My method rebalancing immediately after November 30 means my use of time-weighted returns is an accuate way to calculate the total change in portfolio value.</a:t>
          </a:r>
        </a:p>
        <a:p>
          <a:r>
            <a:rPr lang="en-US" sz="600" baseline="0"/>
            <a:t> </a:t>
          </a:r>
        </a:p>
      </xdr:txBody>
    </xdr:sp>
    <xdr:clientData/>
  </xdr:twoCellAnchor>
  <xdr:twoCellAnchor editAs="oneCell">
    <xdr:from>
      <xdr:col>8</xdr:col>
      <xdr:colOff>228601</xdr:colOff>
      <xdr:row>35</xdr:row>
      <xdr:rowOff>139700</xdr:rowOff>
    </xdr:from>
    <xdr:to>
      <xdr:col>11</xdr:col>
      <xdr:colOff>724311</xdr:colOff>
      <xdr:row>41</xdr:row>
      <xdr:rowOff>50800</xdr:rowOff>
    </xdr:to>
    <xdr:pic>
      <xdr:nvPicPr>
        <xdr:cNvPr id="9" name="Picture 8">
          <a:extLst>
            <a:ext uri="{FF2B5EF4-FFF2-40B4-BE49-F238E27FC236}">
              <a16:creationId xmlns:a16="http://schemas.microsoft.com/office/drawing/2014/main" id="{B764FC9E-AF97-0A41-AB9A-B1174678B2B7}"/>
            </a:ext>
          </a:extLst>
        </xdr:cNvPr>
        <xdr:cNvPicPr>
          <a:picLocks noChangeAspect="1"/>
        </xdr:cNvPicPr>
      </xdr:nvPicPr>
      <xdr:blipFill>
        <a:blip xmlns:r="http://schemas.openxmlformats.org/officeDocument/2006/relationships" r:embed="rId1"/>
        <a:stretch>
          <a:fillRect/>
        </a:stretch>
      </xdr:blipFill>
      <xdr:spPr>
        <a:xfrm>
          <a:off x="7962901" y="9271000"/>
          <a:ext cx="2972210" cy="1130300"/>
        </a:xfrm>
        <a:prstGeom prst="rect">
          <a:avLst/>
        </a:prstGeom>
      </xdr:spPr>
    </xdr:pic>
    <xdr:clientData/>
  </xdr:twoCellAnchor>
  <xdr:twoCellAnchor>
    <xdr:from>
      <xdr:col>8</xdr:col>
      <xdr:colOff>190500</xdr:colOff>
      <xdr:row>22</xdr:row>
      <xdr:rowOff>444500</xdr:rowOff>
    </xdr:from>
    <xdr:to>
      <xdr:col>11</xdr:col>
      <xdr:colOff>342900</xdr:colOff>
      <xdr:row>27</xdr:row>
      <xdr:rowOff>177800</xdr:rowOff>
    </xdr:to>
    <xdr:sp macro="" textlink="">
      <xdr:nvSpPr>
        <xdr:cNvPr id="15" name="TextBox 14">
          <a:extLst>
            <a:ext uri="{FF2B5EF4-FFF2-40B4-BE49-F238E27FC236}">
              <a16:creationId xmlns:a16="http://schemas.microsoft.com/office/drawing/2014/main" id="{5C8FA614-3806-10A5-AF43-B75262CD91C6}"/>
            </a:ext>
          </a:extLst>
        </xdr:cNvPr>
        <xdr:cNvSpPr txBox="1"/>
      </xdr:nvSpPr>
      <xdr:spPr>
        <a:xfrm>
          <a:off x="8788400" y="6553200"/>
          <a:ext cx="2628900" cy="10795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 assumed</a:t>
          </a:r>
          <a:r>
            <a:rPr lang="en-US" sz="1100" baseline="0"/>
            <a:t> that I used my Reserve for our spending in 2023. I did not withdraw from our Investment Portfolio. Therefore my start for December 1 is the same as on Nov 30. I have no Reserve now.</a:t>
          </a:r>
          <a:endParaRPr lang="en-US" sz="1100"/>
        </a:p>
      </xdr:txBody>
    </xdr:sp>
    <xdr:clientData/>
  </xdr:twoCellAnchor>
  <xdr:twoCellAnchor>
    <xdr:from>
      <xdr:col>3</xdr:col>
      <xdr:colOff>901700</xdr:colOff>
      <xdr:row>20</xdr:row>
      <xdr:rowOff>406400</xdr:rowOff>
    </xdr:from>
    <xdr:to>
      <xdr:col>8</xdr:col>
      <xdr:colOff>190500</xdr:colOff>
      <xdr:row>22</xdr:row>
      <xdr:rowOff>457200</xdr:rowOff>
    </xdr:to>
    <xdr:cxnSp macro="">
      <xdr:nvCxnSpPr>
        <xdr:cNvPr id="17" name="Straight Arrow Connector 16">
          <a:extLst>
            <a:ext uri="{FF2B5EF4-FFF2-40B4-BE49-F238E27FC236}">
              <a16:creationId xmlns:a16="http://schemas.microsoft.com/office/drawing/2014/main" id="{AD2EE6FE-9C66-EF1A-95FF-C1288A08249B}"/>
            </a:ext>
          </a:extLst>
        </xdr:cNvPr>
        <xdr:cNvCxnSpPr/>
      </xdr:nvCxnSpPr>
      <xdr:spPr>
        <a:xfrm flipH="1" flipV="1">
          <a:off x="5181600" y="5715000"/>
          <a:ext cx="3721100" cy="9906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nesteggcare.com/what-will-you-pay-yourself-for-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CFE72-84C8-474F-95BF-E915CB348BFF}">
  <sheetPr>
    <pageSetUpPr fitToPage="1"/>
  </sheetPr>
  <dimension ref="A4:O52"/>
  <sheetViews>
    <sheetView tabSelected="1" workbookViewId="0">
      <selection activeCell="B43" sqref="B43"/>
    </sheetView>
  </sheetViews>
  <sheetFormatPr baseColWidth="10" defaultRowHeight="16" x14ac:dyDescent="0.2"/>
  <cols>
    <col min="1" max="1" width="4.1640625" customWidth="1"/>
    <col min="2" max="2" width="37.6640625" customWidth="1"/>
    <col min="3" max="5" width="12.83203125" customWidth="1"/>
    <col min="14" max="14" width="9.5" customWidth="1"/>
    <col min="15" max="15" width="8.5" customWidth="1"/>
    <col min="16" max="16" width="4.6640625" customWidth="1"/>
  </cols>
  <sheetData>
    <row r="4" spans="1:15" ht="26" customHeight="1" x14ac:dyDescent="0.25">
      <c r="B4" s="2" t="s">
        <v>32</v>
      </c>
      <c r="O4" s="33" t="s">
        <v>23</v>
      </c>
    </row>
    <row r="5" spans="1:15" ht="20" customHeight="1" x14ac:dyDescent="0.2">
      <c r="B5" t="s">
        <v>33</v>
      </c>
      <c r="O5" s="34">
        <v>44904</v>
      </c>
    </row>
    <row r="6" spans="1:15" ht="17" x14ac:dyDescent="0.2">
      <c r="B6" s="16" t="s">
        <v>34</v>
      </c>
    </row>
    <row r="7" spans="1:15" ht="17" x14ac:dyDescent="0.2">
      <c r="B7" s="16" t="s">
        <v>35</v>
      </c>
    </row>
    <row r="8" spans="1:15" ht="17" x14ac:dyDescent="0.2">
      <c r="B8" s="16" t="s">
        <v>36</v>
      </c>
    </row>
    <row r="9" spans="1:15" ht="18" customHeight="1" x14ac:dyDescent="0.2">
      <c r="A9" t="s">
        <v>10</v>
      </c>
      <c r="B9" s="42" t="s">
        <v>40</v>
      </c>
    </row>
    <row r="10" spans="1:15" x14ac:dyDescent="0.2">
      <c r="B10" s="42" t="s">
        <v>24</v>
      </c>
    </row>
    <row r="11" spans="1:15" ht="32" customHeight="1" thickBot="1" x14ac:dyDescent="0.25">
      <c r="B11" s="69" t="s">
        <v>25</v>
      </c>
    </row>
    <row r="12" spans="1:15" ht="42" customHeight="1" x14ac:dyDescent="0.25">
      <c r="B12" s="69"/>
      <c r="C12" s="28" t="s">
        <v>29</v>
      </c>
      <c r="D12" s="28" t="s">
        <v>30</v>
      </c>
      <c r="E12" s="55" t="s">
        <v>31</v>
      </c>
    </row>
    <row r="13" spans="1:15" ht="19" x14ac:dyDescent="0.25">
      <c r="B13" s="21" t="s">
        <v>12</v>
      </c>
      <c r="C13" s="22">
        <v>44530</v>
      </c>
      <c r="D13" s="22">
        <v>44895</v>
      </c>
      <c r="E13" s="56">
        <v>45260</v>
      </c>
    </row>
    <row r="14" spans="1:15" ht="19" x14ac:dyDescent="0.25">
      <c r="B14" s="23" t="s">
        <v>18</v>
      </c>
      <c r="C14" s="18">
        <v>2022</v>
      </c>
      <c r="D14" s="18">
        <v>2023</v>
      </c>
      <c r="E14" s="57">
        <v>2024</v>
      </c>
    </row>
    <row r="15" spans="1:15" ht="40" x14ac:dyDescent="0.25">
      <c r="B15" s="40" t="s">
        <v>37</v>
      </c>
      <c r="C15" s="41">
        <v>1000000</v>
      </c>
      <c r="D15" s="41">
        <f>ROUND(C21*(1+D41),-2)</f>
        <v>774700</v>
      </c>
      <c r="E15" s="58">
        <f>ROUND(D21*(1+E41),-2)</f>
        <v>774700</v>
      </c>
    </row>
    <row r="16" spans="1:15" ht="19" x14ac:dyDescent="0.25">
      <c r="B16" s="21" t="s">
        <v>9</v>
      </c>
      <c r="C16" s="38">
        <v>5.0500000000000003E-2</v>
      </c>
      <c r="D16" s="38">
        <v>5.0500000000000003E-2</v>
      </c>
      <c r="E16" s="59">
        <v>5.2999999999999999E-2</v>
      </c>
    </row>
    <row r="17" spans="1:8" ht="19" x14ac:dyDescent="0.25">
      <c r="B17" s="21" t="s">
        <v>26</v>
      </c>
      <c r="C17" s="19">
        <f>ROUND(C15*C16,-1)</f>
        <v>50500</v>
      </c>
      <c r="D17" s="24">
        <f>ROUND(IF(D15*D16&lt;=C17,C17,D15*D16),-2)</f>
        <v>50500</v>
      </c>
      <c r="E17" s="60">
        <f>ROUND(IF(E15*E16&lt;=D17,D17,E15*E16),-2)</f>
        <v>50500</v>
      </c>
    </row>
    <row r="18" spans="1:8" x14ac:dyDescent="0.2">
      <c r="B18" s="43" t="s">
        <v>27</v>
      </c>
      <c r="C18" s="44"/>
      <c r="D18" s="45">
        <f>(D17-C17)/C17</f>
        <v>0</v>
      </c>
      <c r="E18" s="61">
        <f>(E17-D17)/D17</f>
        <v>0</v>
      </c>
    </row>
    <row r="19" spans="1:8" ht="21" customHeight="1" x14ac:dyDescent="0.2">
      <c r="B19" s="66" t="s">
        <v>28</v>
      </c>
      <c r="C19" s="67">
        <f>C17</f>
        <v>50500</v>
      </c>
      <c r="D19" s="67">
        <f>ROUND(D17*(1+D29),-2)</f>
        <v>54900</v>
      </c>
      <c r="E19" s="68">
        <f>ROUND(E17*(1+E29),-2)</f>
        <v>50500</v>
      </c>
    </row>
    <row r="20" spans="1:8" x14ac:dyDescent="0.2">
      <c r="B20" s="43" t="s">
        <v>27</v>
      </c>
      <c r="C20" s="44"/>
      <c r="D20" s="45">
        <f>(D19-C19)/C19</f>
        <v>8.7128712871287123E-2</v>
      </c>
      <c r="E20" s="61">
        <f>(E19-D19)/D19</f>
        <v>-8.0145719489981782E-2</v>
      </c>
    </row>
    <row r="21" spans="1:8" ht="40" x14ac:dyDescent="0.25">
      <c r="B21" s="40" t="s">
        <v>38</v>
      </c>
      <c r="C21" s="19">
        <f>C15-C17</f>
        <v>949500</v>
      </c>
      <c r="D21" s="65">
        <v>774700</v>
      </c>
      <c r="E21" s="62">
        <f>ROUND(E15-E17,-2)</f>
        <v>724200</v>
      </c>
    </row>
    <row r="22" spans="1:8" ht="19" x14ac:dyDescent="0.25">
      <c r="B22" s="21" t="s">
        <v>17</v>
      </c>
      <c r="C22" s="39">
        <v>0.8</v>
      </c>
      <c r="D22" s="25">
        <f>C22</f>
        <v>0.8</v>
      </c>
      <c r="E22" s="63">
        <f>D22</f>
        <v>0.8</v>
      </c>
    </row>
    <row r="23" spans="1:8" ht="55" thickBot="1" x14ac:dyDescent="0.25">
      <c r="B23" s="26" t="s">
        <v>39</v>
      </c>
      <c r="C23" s="27">
        <f>ROUND(C22*C19,-2)</f>
        <v>40400</v>
      </c>
      <c r="D23" s="27">
        <f>ROUND(D22*D19,-2)</f>
        <v>43900</v>
      </c>
      <c r="E23" s="64"/>
    </row>
    <row r="24" spans="1:8" ht="12" customHeight="1" x14ac:dyDescent="0.2"/>
    <row r="25" spans="1:8" x14ac:dyDescent="0.2">
      <c r="A25" s="5"/>
      <c r="B25" s="3" t="s">
        <v>15</v>
      </c>
    </row>
    <row r="26" spans="1:8" x14ac:dyDescent="0.2">
      <c r="B26" s="3" t="s">
        <v>13</v>
      </c>
    </row>
    <row r="27" spans="1:8" ht="7" customHeight="1" thickBot="1" x14ac:dyDescent="0.25">
      <c r="B27" s="4"/>
      <c r="D27" s="14"/>
      <c r="E27" s="14"/>
    </row>
    <row r="28" spans="1:8" ht="19" x14ac:dyDescent="0.25">
      <c r="B28" s="29" t="s">
        <v>20</v>
      </c>
      <c r="C28" s="30"/>
      <c r="D28" s="49"/>
      <c r="E28" s="50"/>
      <c r="F28" s="7"/>
      <c r="G28" s="7"/>
      <c r="H28" s="7"/>
    </row>
    <row r="29" spans="1:8" ht="19" customHeight="1" x14ac:dyDescent="0.25">
      <c r="B29" s="17" t="s">
        <v>21</v>
      </c>
      <c r="C29" s="21"/>
      <c r="D29" s="51">
        <v>8.6999999999999994E-2</v>
      </c>
      <c r="E29" s="36"/>
    </row>
    <row r="30" spans="1:8" ht="18" customHeight="1" x14ac:dyDescent="0.25">
      <c r="B30" s="17" t="s">
        <v>22</v>
      </c>
      <c r="C30" s="21"/>
      <c r="D30" s="52"/>
      <c r="E30" s="20"/>
    </row>
    <row r="31" spans="1:8" ht="19" x14ac:dyDescent="0.25">
      <c r="B31" s="17"/>
      <c r="C31" s="21" t="s">
        <v>0</v>
      </c>
      <c r="D31" s="53">
        <v>-0.1123</v>
      </c>
      <c r="E31" s="37"/>
    </row>
    <row r="32" spans="1:8" ht="19" x14ac:dyDescent="0.25">
      <c r="B32" s="17"/>
      <c r="C32" s="21" t="s">
        <v>1</v>
      </c>
      <c r="D32" s="53">
        <v>-0.1118</v>
      </c>
      <c r="E32" s="37"/>
    </row>
    <row r="33" spans="2:12" ht="19" x14ac:dyDescent="0.25">
      <c r="B33" s="17"/>
      <c r="C33" s="21" t="s">
        <v>2</v>
      </c>
      <c r="D33" s="53">
        <v>-0.1206</v>
      </c>
      <c r="E33" s="37"/>
    </row>
    <row r="34" spans="2:12" ht="20" thickBot="1" x14ac:dyDescent="0.3">
      <c r="B34" s="31"/>
      <c r="C34" s="32" t="s">
        <v>3</v>
      </c>
      <c r="D34" s="54">
        <v>-0.1096</v>
      </c>
      <c r="E34" s="35"/>
    </row>
    <row r="35" spans="2:12" ht="26" customHeight="1" x14ac:dyDescent="0.2">
      <c r="B35" t="s">
        <v>19</v>
      </c>
    </row>
    <row r="36" spans="2:12" x14ac:dyDescent="0.2">
      <c r="B36" s="3" t="s">
        <v>14</v>
      </c>
    </row>
    <row r="37" spans="2:12" x14ac:dyDescent="0.2">
      <c r="C37" t="s">
        <v>5</v>
      </c>
      <c r="D37" s="15">
        <f>0.595*((1+D31)/(1+$D$29)-1)</f>
        <v>-0.10909245630174785</v>
      </c>
      <c r="E37" s="15">
        <f>0.595*((1+E31)/(1+$D$30)-1)</f>
        <v>0</v>
      </c>
    </row>
    <row r="38" spans="2:12" x14ac:dyDescent="0.2">
      <c r="C38" t="s">
        <v>6</v>
      </c>
      <c r="D38" s="15">
        <f>0.255*((1+D32)/(1+$D$29)-1)</f>
        <v>-4.663661453541857E-2</v>
      </c>
      <c r="E38" s="15">
        <f t="shared" ref="E38:E40" si="0">0.595*((1+E32)/(1+$D$30)-1)</f>
        <v>0</v>
      </c>
    </row>
    <row r="39" spans="2:12" x14ac:dyDescent="0.2">
      <c r="C39" t="s">
        <v>7</v>
      </c>
      <c r="D39" s="15">
        <f>0.1225*((1+D33)/(1+$D$29)-1)</f>
        <v>-2.3395584176632938E-2</v>
      </c>
      <c r="E39" s="15">
        <f t="shared" si="0"/>
        <v>0</v>
      </c>
      <c r="L39" s="6"/>
    </row>
    <row r="40" spans="2:12" x14ac:dyDescent="0.2">
      <c r="C40" t="s">
        <v>8</v>
      </c>
      <c r="D40" s="15">
        <f>0.0275*((1+D34)/(1+$D$29)-1)</f>
        <v>-4.9737810487580515E-3</v>
      </c>
      <c r="E40" s="15">
        <f t="shared" si="0"/>
        <v>0</v>
      </c>
    </row>
    <row r="41" spans="2:12" x14ac:dyDescent="0.2">
      <c r="C41" s="46" t="s">
        <v>4</v>
      </c>
      <c r="D41" s="47">
        <f>SUM(D37:D40)</f>
        <v>-0.18409843606255741</v>
      </c>
      <c r="E41" s="47">
        <f>SUM(E37:E40)</f>
        <v>0</v>
      </c>
    </row>
    <row r="42" spans="2:12" ht="26" customHeight="1" x14ac:dyDescent="0.2">
      <c r="B42" s="1" t="s">
        <v>11</v>
      </c>
      <c r="C42" s="8"/>
      <c r="D42" s="8"/>
      <c r="E42" s="8"/>
      <c r="F42" s="8"/>
      <c r="G42" s="8"/>
      <c r="I42" t="s">
        <v>10</v>
      </c>
    </row>
    <row r="43" spans="2:12" x14ac:dyDescent="0.2">
      <c r="B43" s="48" t="s">
        <v>16</v>
      </c>
      <c r="C43" s="9"/>
      <c r="D43" s="8"/>
      <c r="E43" s="8"/>
      <c r="F43" s="8"/>
      <c r="G43" s="8"/>
    </row>
    <row r="44" spans="2:12" x14ac:dyDescent="0.2">
      <c r="B44" s="1"/>
      <c r="C44" s="8"/>
      <c r="D44" s="8"/>
      <c r="E44" s="8"/>
      <c r="F44" s="8"/>
      <c r="G44" s="8"/>
    </row>
    <row r="45" spans="2:12" x14ac:dyDescent="0.2">
      <c r="B45" s="8"/>
      <c r="C45" s="10"/>
      <c r="D45" s="8"/>
      <c r="E45" s="8"/>
      <c r="F45" s="8"/>
      <c r="G45" s="8"/>
    </row>
    <row r="46" spans="2:12" x14ac:dyDescent="0.2">
      <c r="B46" s="8"/>
      <c r="C46" s="10"/>
      <c r="D46" s="8"/>
      <c r="E46" s="8"/>
      <c r="F46" s="8"/>
      <c r="G46" s="8"/>
    </row>
    <row r="47" spans="2:12" x14ac:dyDescent="0.2">
      <c r="B47" s="8"/>
      <c r="C47" s="10"/>
      <c r="D47" s="8"/>
      <c r="E47" s="8"/>
      <c r="F47" s="8"/>
      <c r="G47" s="8"/>
    </row>
    <row r="48" spans="2:12" x14ac:dyDescent="0.2">
      <c r="B48" s="11"/>
      <c r="C48" s="12"/>
      <c r="D48" s="8"/>
      <c r="E48" s="8"/>
      <c r="F48" s="8"/>
      <c r="G48" s="8"/>
    </row>
    <row r="49" spans="2:7" x14ac:dyDescent="0.2">
      <c r="B49" s="8"/>
      <c r="C49" s="10"/>
      <c r="D49" s="8"/>
      <c r="E49" s="8"/>
      <c r="F49" s="8"/>
      <c r="G49" s="8"/>
    </row>
    <row r="50" spans="2:7" x14ac:dyDescent="0.2">
      <c r="B50" s="8"/>
      <c r="C50" s="10"/>
      <c r="D50" s="8"/>
      <c r="E50" s="8"/>
      <c r="F50" s="8"/>
      <c r="G50" s="8"/>
    </row>
    <row r="51" spans="2:7" x14ac:dyDescent="0.2">
      <c r="B51" s="8"/>
      <c r="C51" s="10"/>
      <c r="D51" s="8"/>
      <c r="E51" s="8"/>
      <c r="F51" s="8"/>
      <c r="G51" s="8"/>
    </row>
    <row r="52" spans="2:7" x14ac:dyDescent="0.2">
      <c r="B52" s="13"/>
      <c r="C52" s="13"/>
      <c r="D52" s="8"/>
      <c r="E52" s="8"/>
      <c r="F52" s="8"/>
      <c r="G52" s="8"/>
    </row>
  </sheetData>
  <mergeCells count="1">
    <mergeCell ref="B11:B12"/>
  </mergeCells>
  <hyperlinks>
    <hyperlink ref="B43" r:id="rId1" xr:uid="{28050885-1E54-4144-9B38-48AE3FC395EF}"/>
  </hyperlinks>
  <pageMargins left="0.7" right="0.7" top="1" bottom="0.75" header="0.3" footer="0.3"/>
  <pageSetup scale="62" orientation="landscape" horizontalDpi="0" verticalDpi="0"/>
  <headerFooter>
    <oddHeader>&amp;C&amp;"Calibri,Regular"&amp;14&amp;K000000
Calculation: Does our SSA increase in real spending power in 2024?</oddHeader>
  </headerFooter>
  <ignoredErrors>
    <ignoredError sqref="D19" formula="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Canfield</dc:creator>
  <cp:lastModifiedBy>Thomas Canfield</cp:lastModifiedBy>
  <cp:lastPrinted>2022-12-09T17:55:20Z</cp:lastPrinted>
  <dcterms:created xsi:type="dcterms:W3CDTF">2020-12-01T14:11:18Z</dcterms:created>
  <dcterms:modified xsi:type="dcterms:W3CDTF">2022-12-09T19:05:09Z</dcterms:modified>
</cp:coreProperties>
</file>