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Canfield/Documents/     Book  Blogs/   Blogs Published/10 20/1016 What spend on the Basics/"/>
    </mc:Choice>
  </mc:AlternateContent>
  <xr:revisionPtr revIDLastSave="0" documentId="8_{014B3A99-5487-2F46-AEC7-F2B668D9FB5D}" xr6:coauthVersionLast="45" xr6:coauthVersionMax="45" xr10:uidLastSave="{00000000-0000-0000-0000-000000000000}"/>
  <bookViews>
    <workbookView xWindow="8060" yWindow="1640" windowWidth="24780" windowHeight="23020" xr2:uid="{F1EC3C8F-B7F1-B147-830A-9E41942634DB}"/>
  </bookViews>
  <sheets>
    <sheet name="Sheet1" sheetId="1" r:id="rId1"/>
  </sheets>
  <definedNames>
    <definedName name="_xlnm.Print_Area" localSheetId="0">Sheet1!$A$1:$O$44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5" i="1"/>
  <c r="F36" i="1"/>
  <c r="F37" i="1"/>
  <c r="F38" i="1"/>
  <c r="F39" i="1"/>
  <c r="F40" i="1"/>
  <c r="E31" i="1"/>
  <c r="E30" i="1"/>
  <c r="E29" i="1"/>
  <c r="F35" i="1" l="1"/>
  <c r="F32" i="1"/>
  <c r="F24" i="1"/>
  <c r="E19" i="1"/>
  <c r="E20" i="1"/>
  <c r="E17" i="1"/>
  <c r="E16" i="1"/>
  <c r="F14" i="1"/>
  <c r="E13" i="1"/>
  <c r="E12" i="1"/>
  <c r="E11" i="1"/>
  <c r="F9" i="1"/>
  <c r="E8" i="1"/>
  <c r="E7" i="1"/>
  <c r="E18" i="1" l="1"/>
  <c r="E14" i="1"/>
  <c r="F18" i="1"/>
  <c r="F21" i="1" s="1"/>
  <c r="N12" i="1"/>
  <c r="E9" i="1"/>
  <c r="E21" i="1" s="1"/>
  <c r="E33" i="1"/>
  <c r="F33" i="1" s="1"/>
  <c r="O12" i="1"/>
  <c r="E26" i="1" l="1"/>
  <c r="E42" i="1" s="1"/>
  <c r="N14" i="1" s="1"/>
  <c r="N16" i="1" s="1"/>
  <c r="N18" i="1" s="1"/>
  <c r="E44" i="1" l="1"/>
  <c r="F44" i="1" s="1"/>
  <c r="F42" i="1"/>
  <c r="O14" i="1" s="1"/>
  <c r="O16" i="1" s="1"/>
  <c r="O18" i="1" s="1"/>
</calcChain>
</file>

<file path=xl/sharedStrings.xml><?xml version="1.0" encoding="utf-8"?>
<sst xmlns="http://schemas.openxmlformats.org/spreadsheetml/2006/main" count="61" uniqueCount="54">
  <si>
    <t>Tom's and Patti's: Basic Monthly Spending – Non-discretionary Cash Outflow</t>
  </si>
  <si>
    <r>
      <t>The Basics: largely not discretionary</t>
    </r>
    <r>
      <rPr>
        <sz val="14"/>
        <color theme="1"/>
        <rFont val="Calibri"/>
        <family val="2"/>
        <scheme val="minor"/>
      </rPr>
      <t>, $ rounded</t>
    </r>
  </si>
  <si>
    <t>Bigger Annual, Semi Annual or Seasonal  Bills</t>
  </si>
  <si>
    <t>On monthly basis</t>
  </si>
  <si>
    <t>Annual Amount</t>
  </si>
  <si>
    <t>Property Tax</t>
  </si>
  <si>
    <t>Cash In</t>
  </si>
  <si>
    <r>
      <t xml:space="preserve">City </t>
    </r>
    <r>
      <rPr>
        <sz val="11"/>
        <color theme="1" tint="0.499984740745262"/>
        <rFont val="Calibri (Body)"/>
      </rPr>
      <t>(Annual in early Feb)</t>
    </r>
  </si>
  <si>
    <r>
      <t xml:space="preserve">Social Security (both), </t>
    </r>
    <r>
      <rPr>
        <sz val="11"/>
        <color theme="1"/>
        <rFont val="Calibri (Body)"/>
      </rPr>
      <t>net of Medicare Premiums</t>
    </r>
  </si>
  <si>
    <r>
      <t>County</t>
    </r>
    <r>
      <rPr>
        <sz val="11"/>
        <color theme="1"/>
        <rFont val="Calibri (Body)"/>
      </rPr>
      <t xml:space="preserve"> </t>
    </r>
    <r>
      <rPr>
        <sz val="11"/>
        <color theme="1" tint="0.499984740745262"/>
        <rFont val="Calibri (Body)"/>
      </rPr>
      <t>(Annual at end of March)</t>
    </r>
  </si>
  <si>
    <r>
      <t xml:space="preserve">Insurance </t>
    </r>
    <r>
      <rPr>
        <sz val="10"/>
        <color theme="1" tint="0.499984740745262"/>
        <rFont val="Calibri (Body)"/>
      </rPr>
      <t>(ACH)</t>
    </r>
  </si>
  <si>
    <r>
      <t>Homeowners + added Pers Liab</t>
    </r>
    <r>
      <rPr>
        <sz val="11"/>
        <color theme="1"/>
        <rFont val="Calibri (Body)"/>
      </rPr>
      <t xml:space="preserve"> </t>
    </r>
    <r>
      <rPr>
        <sz val="11"/>
        <color theme="1" tint="0.499984740745262"/>
        <rFont val="Calibri (Body)"/>
      </rPr>
      <t>(early Feb)</t>
    </r>
  </si>
  <si>
    <t xml:space="preserve">Memo: 2020 RMD  </t>
  </si>
  <si>
    <t>√</t>
  </si>
  <si>
    <r>
      <t xml:space="preserve">Cars Insurance </t>
    </r>
    <r>
      <rPr>
        <sz val="11"/>
        <color theme="1" tint="0.499984740745262"/>
        <rFont val="Calibri (Body)"/>
      </rPr>
      <t>(2 payments. May and Nov)</t>
    </r>
  </si>
  <si>
    <t xml:space="preserve">Total Cash In    </t>
  </si>
  <si>
    <t>Cash Out</t>
  </si>
  <si>
    <t>Basics</t>
  </si>
  <si>
    <t>Seasonal</t>
  </si>
  <si>
    <r>
      <t xml:space="preserve">Yard maintenance: </t>
    </r>
    <r>
      <rPr>
        <sz val="11"/>
        <color theme="1" tint="0.499984740745262"/>
        <rFont val="Calibri"/>
        <family val="2"/>
        <scheme val="minor"/>
      </rPr>
      <t xml:space="preserve">plant annual flowers; maintain sprinklers; </t>
    </r>
    <r>
      <rPr>
        <sz val="11"/>
        <color theme="1" tint="0.499984740745262"/>
        <rFont val="Calibri (Body)"/>
      </rPr>
      <t>3 big clean-up projects/year</t>
    </r>
  </si>
  <si>
    <t xml:space="preserve">Subtotal Cash  Out  </t>
  </si>
  <si>
    <t>Grass Cutting, Fertilize</t>
  </si>
  <si>
    <t>Balance is cash available as FUN MONEY</t>
  </si>
  <si>
    <t>Tax Prep</t>
  </si>
  <si>
    <r>
      <t xml:space="preserve">Cars, annual service </t>
    </r>
    <r>
      <rPr>
        <sz val="12"/>
        <color theme="1" tint="0.499984740745262"/>
        <rFont val="Calibri (Body)"/>
      </rPr>
      <t>(Jan)</t>
    </r>
    <r>
      <rPr>
        <sz val="12"/>
        <color theme="1"/>
        <rFont val="Calibri"/>
        <family val="2"/>
        <scheme val="minor"/>
      </rPr>
      <t>, 
other est for tires, repairs</t>
    </r>
  </si>
  <si>
    <t xml:space="preserve">Subtotal    </t>
  </si>
  <si>
    <t>Monthly or throughout the year</t>
  </si>
  <si>
    <t>Monthly</t>
  </si>
  <si>
    <t>On Annual Basis</t>
  </si>
  <si>
    <r>
      <t>Mortgage (P+I @ 3.0% stated rate).</t>
    </r>
    <r>
      <rPr>
        <sz val="10"/>
        <color theme="1" tint="0.499984740745262"/>
        <rFont val="Calibri (Body)"/>
      </rPr>
      <t xml:space="preserve"> (ACH)</t>
    </r>
  </si>
  <si>
    <r>
      <t xml:space="preserve">Health, Gap Insurance T </t>
    </r>
    <r>
      <rPr>
        <sz val="12"/>
        <color theme="1" tint="0.499984740745262"/>
        <rFont val="Calibri (Body)"/>
      </rPr>
      <t xml:space="preserve">(by check) </t>
    </r>
    <r>
      <rPr>
        <sz val="12"/>
        <color theme="1"/>
        <rFont val="Calibri"/>
        <family val="2"/>
        <scheme val="minor"/>
      </rPr>
      <t xml:space="preserve">+ P </t>
    </r>
    <r>
      <rPr>
        <sz val="10"/>
        <color theme="1" tint="0.499984740745262"/>
        <rFont val="Calibri (Body)"/>
      </rPr>
      <t>(ACH)</t>
    </r>
  </si>
  <si>
    <t>Dental, co-pays, other</t>
  </si>
  <si>
    <t>Utilities: average/month for the year</t>
  </si>
  <si>
    <r>
      <t>Electric</t>
    </r>
    <r>
      <rPr>
        <sz val="10"/>
        <color theme="1" tint="0.499984740745262"/>
        <rFont val="Calibri (Body)"/>
      </rPr>
      <t xml:space="preserve"> (ACH)</t>
    </r>
  </si>
  <si>
    <r>
      <t xml:space="preserve">Gas </t>
    </r>
    <r>
      <rPr>
        <sz val="10"/>
        <color theme="1" tint="0.499984740745262"/>
        <rFont val="Calibri (Body)"/>
      </rPr>
      <t>(ACH)</t>
    </r>
  </si>
  <si>
    <r>
      <t>Water</t>
    </r>
    <r>
      <rPr>
        <sz val="12"/>
        <color theme="1" tint="0.499984740745262"/>
        <rFont val="Calibri (Body)"/>
      </rPr>
      <t xml:space="preserve"> </t>
    </r>
    <r>
      <rPr>
        <sz val="10"/>
        <color theme="1" tint="0.499984740745262"/>
        <rFont val="Calibri (Body)"/>
      </rPr>
      <t>(ACH)</t>
    </r>
  </si>
  <si>
    <r>
      <t>Cell phone svc + new phones ~2 yrs</t>
    </r>
    <r>
      <rPr>
        <sz val="10"/>
        <color theme="1" tint="0.499984740745262"/>
        <rFont val="Calibri (Body)"/>
      </rPr>
      <t xml:space="preserve"> (ACH)</t>
    </r>
  </si>
  <si>
    <t>Food: grocery, includes prepared food, and routine carry out, eat out (not "entertainment")</t>
  </si>
  <si>
    <t>House cleaning + windows + leaves off roof</t>
  </si>
  <si>
    <r>
      <rPr>
        <i/>
        <sz val="12"/>
        <color theme="1"/>
        <rFont val="Calibri (Body)"/>
      </rPr>
      <t>Functional</t>
    </r>
    <r>
      <rPr>
        <sz val="12"/>
        <color theme="1"/>
        <rFont val="Calibri"/>
        <family val="2"/>
        <scheme val="minor"/>
      </rPr>
      <t xml:space="preserve"> clothes purchases</t>
    </r>
  </si>
  <si>
    <t>News, subscriptions</t>
  </si>
  <si>
    <t>Hair + cosmetics</t>
  </si>
  <si>
    <t>Not visible: Investing Cost at Fidelity (~.05%)</t>
  </si>
  <si>
    <t xml:space="preserve">Total    </t>
  </si>
  <si>
    <t>Total for us, rounded</t>
  </si>
  <si>
    <r>
      <t xml:space="preserve">Less USAA Dividends/Rebates </t>
    </r>
    <r>
      <rPr>
        <sz val="11"/>
        <color theme="1" tint="0.499984740745262"/>
        <rFont val="Calibri (Body)"/>
      </rPr>
      <t>(Dec and Feb)</t>
    </r>
  </si>
  <si>
    <t>Tom's (small) added earned income</t>
  </si>
  <si>
    <t>SSA paid net of all taxes W/H at time of RMD</t>
  </si>
  <si>
    <t>Misc household, includes Dudley (dog); HELOC interest; infrequent electric &amp; plumbing repairs.</t>
  </si>
  <si>
    <t>Overall Result for us</t>
  </si>
  <si>
    <t>Tom's (small) Defined Benefit Retirement Plan</t>
  </si>
  <si>
    <t>Other &amp; City, PA or Fed quarterly taxes not fully W/H</t>
  </si>
  <si>
    <t>I view that we will earn more than this from the $$$ mortgage principal in our Investment Account.</t>
  </si>
  <si>
    <t>I est at $550 pp/mo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</si>
</sst>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0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 tint="0.499984740745262"/>
      <name val="Calibri (Body)"/>
    </font>
    <font>
      <sz val="11"/>
      <color theme="1"/>
      <name val="Calibri (Body)"/>
    </font>
    <font>
      <sz val="10"/>
      <color theme="1" tint="0.499984740745262"/>
      <name val="Calibri (Body)"/>
    </font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2"/>
      <color theme="1" tint="0.499984740745262"/>
      <name val="Calibri (Body)"/>
    </font>
    <font>
      <i/>
      <sz val="12"/>
      <color theme="1"/>
      <name val="Calibri (Body)"/>
    </font>
    <font>
      <sz val="11"/>
      <color theme="2" tint="-0.499984740745262"/>
      <name val="Calibri"/>
      <family val="2"/>
      <scheme val="minor"/>
    </font>
    <font>
      <sz val="12"/>
      <color theme="1"/>
      <name val="Roboto Regular"/>
    </font>
    <font>
      <b/>
      <sz val="12"/>
      <color theme="1"/>
      <name val="Roboto Regular"/>
    </font>
    <font>
      <sz val="14"/>
      <color theme="4"/>
      <name val="Roboto Regular"/>
    </font>
    <font>
      <b/>
      <sz val="14"/>
      <color theme="4"/>
      <name val="Roboto Regular"/>
    </font>
    <font>
      <b/>
      <sz val="13"/>
      <color theme="1"/>
      <name val="Roboto Regula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164" fontId="0" fillId="0" borderId="0" xfId="1" applyNumberFormat="1" applyFont="1"/>
    <xf numFmtId="14" fontId="0" fillId="0" borderId="0" xfId="0" applyNumberFormat="1"/>
    <xf numFmtId="0" fontId="4" fillId="2" borderId="0" xfId="0" applyFont="1" applyFill="1"/>
    <xf numFmtId="0" fontId="6" fillId="3" borderId="1" xfId="0" applyFont="1" applyFill="1" applyBorder="1"/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0" fontId="3" fillId="3" borderId="0" xfId="0" applyFont="1" applyFill="1"/>
    <xf numFmtId="0" fontId="0" fillId="3" borderId="0" xfId="0" applyFill="1"/>
    <xf numFmtId="0" fontId="0" fillId="0" borderId="0" xfId="0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164" fontId="0" fillId="0" borderId="0" xfId="1" applyNumberFormat="1" applyFont="1" applyFill="1"/>
    <xf numFmtId="164" fontId="0" fillId="0" borderId="0" xfId="0" applyNumberFormat="1"/>
    <xf numFmtId="164" fontId="0" fillId="4" borderId="0" xfId="1" applyNumberFormat="1" applyFont="1" applyFill="1"/>
    <xf numFmtId="164" fontId="0" fillId="0" borderId="2" xfId="1" applyNumberFormat="1" applyFont="1" applyBorder="1"/>
    <xf numFmtId="164" fontId="0" fillId="4" borderId="2" xfId="1" applyNumberFormat="1" applyFont="1" applyFill="1" applyBorder="1"/>
    <xf numFmtId="164" fontId="0" fillId="0" borderId="0" xfId="1" applyNumberFormat="1" applyFont="1" applyFill="1" applyAlignment="1">
      <alignment vertical="center"/>
    </xf>
    <xf numFmtId="164" fontId="10" fillId="0" borderId="0" xfId="1" applyNumberFormat="1" applyFont="1" applyFill="1"/>
    <xf numFmtId="0" fontId="0" fillId="5" borderId="0" xfId="0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right" vertical="center"/>
    </xf>
    <xf numFmtId="164" fontId="2" fillId="2" borderId="2" xfId="1" applyNumberFormat="1" applyFont="1" applyFill="1" applyBorder="1"/>
    <xf numFmtId="0" fontId="11" fillId="0" borderId="0" xfId="0" applyFont="1" applyAlignment="1">
      <alignment vertical="center"/>
    </xf>
    <xf numFmtId="0" fontId="12" fillId="0" borderId="0" xfId="0" applyFont="1"/>
    <xf numFmtId="164" fontId="0" fillId="0" borderId="2" xfId="0" applyNumberFormat="1" applyBorder="1"/>
    <xf numFmtId="0" fontId="0" fillId="0" borderId="0" xfId="0" applyAlignment="1">
      <alignment wrapText="1"/>
    </xf>
    <xf numFmtId="164" fontId="0" fillId="0" borderId="0" xfId="0" applyNumberFormat="1" applyAlignment="1">
      <alignment vertical="center"/>
    </xf>
    <xf numFmtId="164" fontId="0" fillId="4" borderId="0" xfId="1" applyNumberFormat="1" applyFont="1" applyFill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0" fontId="4" fillId="6" borderId="0" xfId="0" applyFont="1" applyFill="1"/>
    <xf numFmtId="164" fontId="4" fillId="6" borderId="0" xfId="1" applyNumberFormat="1" applyFont="1" applyFill="1"/>
    <xf numFmtId="164" fontId="0" fillId="4" borderId="0" xfId="1" applyNumberFormat="1" applyFont="1" applyFill="1" applyBorder="1"/>
    <xf numFmtId="164" fontId="0" fillId="4" borderId="0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3" borderId="1" xfId="0" applyFont="1" applyFill="1" applyBorder="1" applyAlignment="1">
      <alignment horizontal="left"/>
    </xf>
    <xf numFmtId="0" fontId="0" fillId="3" borderId="1" xfId="0" applyFill="1" applyBorder="1"/>
    <xf numFmtId="164" fontId="1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vertical="center"/>
    </xf>
    <xf numFmtId="164" fontId="0" fillId="4" borderId="0" xfId="0" applyNumberFormat="1" applyFill="1"/>
    <xf numFmtId="0" fontId="15" fillId="0" borderId="0" xfId="0" applyFont="1"/>
    <xf numFmtId="164" fontId="15" fillId="4" borderId="0" xfId="1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4" fontId="4" fillId="2" borderId="5" xfId="1" applyNumberFormat="1" applyFont="1" applyFill="1" applyBorder="1"/>
    <xf numFmtId="165" fontId="0" fillId="0" borderId="0" xfId="0" applyNumberFormat="1"/>
    <xf numFmtId="0" fontId="2" fillId="0" borderId="0" xfId="0" applyFont="1"/>
    <xf numFmtId="0" fontId="10" fillId="0" borderId="0" xfId="0" applyFont="1" applyAlignment="1">
      <alignment horizontal="right"/>
    </xf>
    <xf numFmtId="0" fontId="4" fillId="0" borderId="0" xfId="0" applyFont="1" applyFill="1"/>
    <xf numFmtId="164" fontId="4" fillId="0" borderId="0" xfId="1" applyNumberFormat="1" applyFont="1" applyFill="1"/>
    <xf numFmtId="0" fontId="0" fillId="0" borderId="0" xfId="0" applyBorder="1"/>
    <xf numFmtId="164" fontId="0" fillId="0" borderId="0" xfId="1" applyNumberFormat="1" applyFont="1" applyBorder="1"/>
    <xf numFmtId="0" fontId="0" fillId="0" borderId="0" xfId="0" applyFill="1"/>
    <xf numFmtId="0" fontId="20" fillId="0" borderId="0" xfId="0" applyFont="1" applyFill="1" applyBorder="1"/>
    <xf numFmtId="0" fontId="16" fillId="0" borderId="0" xfId="0" applyFont="1" applyFill="1" applyBorder="1"/>
    <xf numFmtId="0" fontId="0" fillId="0" borderId="0" xfId="0" applyFill="1" applyBorder="1"/>
    <xf numFmtId="0" fontId="17" fillId="0" borderId="0" xfId="0" applyFont="1" applyFill="1" applyBorder="1"/>
    <xf numFmtId="0" fontId="19" fillId="0" borderId="0" xfId="0" applyFont="1" applyFill="1" applyBorder="1"/>
    <xf numFmtId="0" fontId="18" fillId="0" borderId="0" xfId="0" applyFont="1" applyFill="1" applyBorder="1"/>
    <xf numFmtId="0" fontId="12" fillId="2" borderId="0" xfId="0" applyFont="1" applyFill="1"/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114300</xdr:rowOff>
    </xdr:from>
    <xdr:to>
      <xdr:col>8</xdr:col>
      <xdr:colOff>279400</xdr:colOff>
      <xdr:row>5</xdr:row>
      <xdr:rowOff>165100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8E1ED8-5217-314B-9D3B-6AD20B3A9F50}"/>
            </a:ext>
          </a:extLst>
        </xdr:cNvPr>
        <xdr:cNvSpPr txBox="1"/>
      </xdr:nvSpPr>
      <xdr:spPr>
        <a:xfrm>
          <a:off x="5588000" y="571500"/>
          <a:ext cx="1841500" cy="8255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 enter amounts</a:t>
          </a:r>
          <a:r>
            <a:rPr lang="en-US" sz="1100" baseline="0"/>
            <a:t> in the blue cells: annual, which is then divided by 12, or monthly, which is multipled by 12. </a:t>
          </a:r>
          <a:endParaRPr lang="en-US" sz="1100"/>
        </a:p>
      </xdr:txBody>
    </xdr:sp>
    <xdr:clientData/>
  </xdr:twoCellAnchor>
  <xdr:twoCellAnchor>
    <xdr:from>
      <xdr:col>0</xdr:col>
      <xdr:colOff>241300</xdr:colOff>
      <xdr:row>12</xdr:row>
      <xdr:rowOff>50800</xdr:rowOff>
    </xdr:from>
    <xdr:to>
      <xdr:col>1</xdr:col>
      <xdr:colOff>317500</xdr:colOff>
      <xdr:row>17</xdr:row>
      <xdr:rowOff>63500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C9ACBB-DA4D-0749-A594-2C5949EA13FD}"/>
            </a:ext>
          </a:extLst>
        </xdr:cNvPr>
        <xdr:cNvSpPr txBox="1"/>
      </xdr:nvSpPr>
      <xdr:spPr>
        <a:xfrm rot="16200000">
          <a:off x="-323850" y="3168650"/>
          <a:ext cx="1244600" cy="317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Lower</a:t>
          </a:r>
          <a:r>
            <a:rPr lang="en-US" sz="1100" baseline="0"/>
            <a:t> if one dies.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B4A9-E1FD-4049-8B8A-909913790F1E}">
  <sheetPr>
    <pageSetUpPr fitToPage="1"/>
  </sheetPr>
  <dimension ref="B1:O61"/>
  <sheetViews>
    <sheetView tabSelected="1" workbookViewId="0">
      <selection activeCell="F7" sqref="F7"/>
    </sheetView>
  </sheetViews>
  <sheetFormatPr baseColWidth="10" defaultRowHeight="16"/>
  <cols>
    <col min="1" max="1" width="1.83203125" customWidth="1"/>
    <col min="2" max="2" width="4.33203125" customWidth="1"/>
    <col min="3" max="3" width="3" customWidth="1"/>
    <col min="4" max="4" width="38.33203125" customWidth="1"/>
    <col min="5" max="5" width="11.6640625" style="2" customWidth="1"/>
    <col min="6" max="6" width="11.6640625" customWidth="1"/>
    <col min="8" max="8" width="12.1640625" customWidth="1"/>
    <col min="9" max="9" width="5.5" customWidth="1"/>
    <col min="10" max="10" width="3.5" customWidth="1"/>
    <col min="11" max="11" width="8.5" customWidth="1"/>
    <col min="12" max="12" width="12.33203125" customWidth="1"/>
    <col min="13" max="13" width="23.33203125" customWidth="1"/>
  </cols>
  <sheetData>
    <row r="1" spans="2:15" ht="35" customHeight="1">
      <c r="B1" s="1" t="s">
        <v>0</v>
      </c>
      <c r="O1" s="3">
        <v>44119</v>
      </c>
    </row>
    <row r="2" spans="2:15" ht="15" customHeight="1"/>
    <row r="3" spans="2:15" ht="19">
      <c r="B3" s="4" t="s">
        <v>1</v>
      </c>
      <c r="C3" s="4"/>
      <c r="D3" s="4"/>
    </row>
    <row r="4" spans="2:15" ht="7" customHeight="1"/>
    <row r="5" spans="2:15" ht="35">
      <c r="B5" s="5" t="s">
        <v>2</v>
      </c>
      <c r="C5" s="6"/>
      <c r="D5" s="6"/>
      <c r="E5" s="7" t="s">
        <v>3</v>
      </c>
      <c r="F5" s="8" t="s">
        <v>4</v>
      </c>
      <c r="J5" s="9" t="s">
        <v>49</v>
      </c>
      <c r="K5" s="10"/>
      <c r="L5" s="10"/>
      <c r="M5" s="10"/>
      <c r="N5" s="7" t="s">
        <v>3</v>
      </c>
      <c r="O5" s="8" t="s">
        <v>4</v>
      </c>
    </row>
    <row r="6" spans="2:15">
      <c r="B6" s="11"/>
      <c r="C6" t="s">
        <v>5</v>
      </c>
      <c r="E6"/>
      <c r="F6" s="2"/>
      <c r="J6" s="12" t="s">
        <v>6</v>
      </c>
      <c r="K6" s="13"/>
      <c r="L6" s="55"/>
      <c r="M6" s="55"/>
      <c r="N6" s="14"/>
      <c r="O6" s="14"/>
    </row>
    <row r="7" spans="2:15">
      <c r="B7" s="11"/>
      <c r="D7" t="s">
        <v>7</v>
      </c>
      <c r="E7" s="15">
        <f>ROUND(F7/12,-1)</f>
        <v>0</v>
      </c>
      <c r="F7" s="16"/>
      <c r="K7" t="s">
        <v>8</v>
      </c>
      <c r="N7" s="14"/>
      <c r="O7" s="14"/>
    </row>
    <row r="8" spans="2:15">
      <c r="B8" s="11"/>
      <c r="D8" t="s">
        <v>9</v>
      </c>
      <c r="E8" s="15">
        <f>ROUND(F8/12,-1)</f>
        <v>0</v>
      </c>
      <c r="F8" s="16"/>
      <c r="K8" t="s">
        <v>50</v>
      </c>
      <c r="N8" s="14"/>
      <c r="O8" s="14"/>
    </row>
    <row r="9" spans="2:15">
      <c r="B9" s="11"/>
      <c r="E9" s="17">
        <f>SUM(E7:E8)</f>
        <v>0</v>
      </c>
      <c r="F9" s="18">
        <f>F7+F8</f>
        <v>0</v>
      </c>
      <c r="K9" t="s">
        <v>46</v>
      </c>
      <c r="N9" s="14"/>
      <c r="O9" s="14"/>
    </row>
    <row r="10" spans="2:15">
      <c r="B10" s="11"/>
      <c r="C10" t="s">
        <v>10</v>
      </c>
      <c r="E10"/>
      <c r="F10" s="2"/>
      <c r="K10" s="65" t="s">
        <v>47</v>
      </c>
      <c r="L10" s="65"/>
      <c r="M10" s="65"/>
      <c r="N10" s="19"/>
      <c r="O10" s="19"/>
    </row>
    <row r="11" spans="2:15">
      <c r="B11" s="11"/>
      <c r="D11" t="s">
        <v>11</v>
      </c>
      <c r="E11" s="15">
        <f t="shared" ref="E11:E20" si="0">ROUND(F11/12,-1)</f>
        <v>0</v>
      </c>
      <c r="F11" s="16"/>
      <c r="I11" s="15"/>
      <c r="M11" s="50" t="s">
        <v>12</v>
      </c>
      <c r="N11" s="20"/>
      <c r="O11" s="20"/>
    </row>
    <row r="12" spans="2:15">
      <c r="B12" s="21" t="s">
        <v>13</v>
      </c>
      <c r="D12" t="s">
        <v>14</v>
      </c>
      <c r="E12" s="15">
        <f>ROUND(F12/12,-1)</f>
        <v>0</v>
      </c>
      <c r="F12" s="16"/>
      <c r="J12" s="22"/>
      <c r="K12" s="22"/>
      <c r="M12" s="23" t="s">
        <v>15</v>
      </c>
      <c r="N12" s="24">
        <f>ROUND(SUM(N7:N10),-2)</f>
        <v>0</v>
      </c>
      <c r="O12" s="24">
        <f>SUM(O7:O10)</f>
        <v>0</v>
      </c>
    </row>
    <row r="13" spans="2:15">
      <c r="B13" s="11"/>
      <c r="D13" t="s">
        <v>45</v>
      </c>
      <c r="E13" s="15">
        <f>ROUND(F13/12,-1)</f>
        <v>0</v>
      </c>
      <c r="F13" s="16"/>
      <c r="G13" s="25"/>
      <c r="J13" s="12" t="s">
        <v>16</v>
      </c>
      <c r="K13" s="62"/>
      <c r="L13" s="26"/>
      <c r="M13" s="26"/>
      <c r="N13" s="14"/>
      <c r="O13" s="14"/>
    </row>
    <row r="14" spans="2:15">
      <c r="B14" s="11"/>
      <c r="E14" s="27">
        <f>SUM(E11:E13)</f>
        <v>0</v>
      </c>
      <c r="F14" s="18">
        <f>SUM(F11:F13)</f>
        <v>0</v>
      </c>
      <c r="J14" s="26"/>
      <c r="K14" t="s">
        <v>17</v>
      </c>
      <c r="L14" s="26"/>
      <c r="M14" s="26"/>
      <c r="N14" s="14">
        <f>E42</f>
        <v>1100</v>
      </c>
      <c r="O14" s="14">
        <f>F42</f>
        <v>13200</v>
      </c>
    </row>
    <row r="15" spans="2:15">
      <c r="B15" s="11"/>
      <c r="C15" t="s">
        <v>18</v>
      </c>
      <c r="E15"/>
      <c r="F15" s="2"/>
      <c r="K15" s="65" t="s">
        <v>51</v>
      </c>
      <c r="L15" s="65"/>
      <c r="M15" s="65"/>
      <c r="N15" s="19"/>
      <c r="O15" s="19"/>
    </row>
    <row r="16" spans="2:15" ht="33">
      <c r="B16" s="11"/>
      <c r="D16" s="28" t="s">
        <v>19</v>
      </c>
      <c r="E16" s="29">
        <f t="shared" si="0"/>
        <v>0</v>
      </c>
      <c r="F16" s="30"/>
      <c r="M16" s="23" t="s">
        <v>20</v>
      </c>
      <c r="N16" s="31">
        <f>SUM(N14:N15)</f>
        <v>1100</v>
      </c>
      <c r="O16" s="31">
        <f>SUM(O14:O15)</f>
        <v>13200</v>
      </c>
    </row>
    <row r="17" spans="2:15">
      <c r="B17" s="11"/>
      <c r="D17" t="s">
        <v>21</v>
      </c>
      <c r="E17" s="15">
        <f>ROUND(F17/12,-1)</f>
        <v>0</v>
      </c>
      <c r="F17" s="16"/>
      <c r="N17" s="14"/>
      <c r="O17" s="14"/>
    </row>
    <row r="18" spans="2:15" ht="19">
      <c r="B18" s="11"/>
      <c r="E18" s="27">
        <f>SUM(E16:E17)</f>
        <v>0</v>
      </c>
      <c r="F18" s="18">
        <f>SUM(F16:F17)</f>
        <v>0</v>
      </c>
      <c r="J18" s="32" t="s">
        <v>22</v>
      </c>
      <c r="K18" s="32"/>
      <c r="L18" s="32"/>
      <c r="M18" s="32"/>
      <c r="N18" s="33">
        <f>ROUND(N12-N16,-1)</f>
        <v>-1100</v>
      </c>
      <c r="O18" s="33">
        <f>O12-O16</f>
        <v>-13200</v>
      </c>
    </row>
    <row r="19" spans="2:15" ht="37" customHeight="1">
      <c r="B19" s="11"/>
      <c r="C19" s="63" t="s">
        <v>24</v>
      </c>
      <c r="D19" s="63"/>
      <c r="E19" s="29">
        <f>ROUND(F19/12,-1)</f>
        <v>0</v>
      </c>
      <c r="F19" s="35"/>
      <c r="J19" s="51"/>
      <c r="K19" s="51"/>
      <c r="L19" s="51"/>
      <c r="M19" s="51"/>
      <c r="N19" s="52"/>
      <c r="O19" s="52"/>
    </row>
    <row r="20" spans="2:15">
      <c r="B20" s="11"/>
      <c r="C20" t="s">
        <v>23</v>
      </c>
      <c r="E20" s="15">
        <f t="shared" si="0"/>
        <v>0</v>
      </c>
      <c r="F20" s="34"/>
    </row>
    <row r="21" spans="2:15">
      <c r="B21" s="11"/>
      <c r="D21" s="36" t="s">
        <v>25</v>
      </c>
      <c r="E21" s="27">
        <f>E9+E14+E18+E20+E19</f>
        <v>0</v>
      </c>
      <c r="F21" s="27">
        <f>ROUND(F9+F14+F18+F20+F19,-2)</f>
        <v>0</v>
      </c>
      <c r="I21" s="15"/>
    </row>
    <row r="22" spans="2:15" ht="6" customHeight="1">
      <c r="B22" s="11"/>
    </row>
    <row r="23" spans="2:15" ht="34">
      <c r="B23" s="37" t="s">
        <v>26</v>
      </c>
      <c r="C23" s="38"/>
      <c r="D23" s="38"/>
      <c r="E23" s="39" t="s">
        <v>27</v>
      </c>
      <c r="F23" s="40" t="s">
        <v>28</v>
      </c>
    </row>
    <row r="24" spans="2:15" ht="49" customHeight="1">
      <c r="B24" s="11"/>
      <c r="C24" s="41" t="s">
        <v>29</v>
      </c>
      <c r="D24" s="41"/>
      <c r="E24" s="30"/>
      <c r="F24" s="29">
        <f>ROUND(E24*12,-2)</f>
        <v>0</v>
      </c>
      <c r="G24" s="64" t="s">
        <v>52</v>
      </c>
      <c r="H24" s="64"/>
      <c r="I24" s="64"/>
      <c r="J24" s="56"/>
      <c r="K24" s="57"/>
      <c r="L24" s="57"/>
      <c r="M24" s="57"/>
      <c r="N24" s="58"/>
    </row>
    <row r="25" spans="2:15" ht="18">
      <c r="B25" s="21" t="s">
        <v>13</v>
      </c>
      <c r="C25" t="s">
        <v>30</v>
      </c>
      <c r="E25" s="16"/>
      <c r="F25" s="29">
        <f t="shared" ref="F25" si="1">ROUND(E25*12,-2)</f>
        <v>0</v>
      </c>
      <c r="J25" s="59"/>
      <c r="K25" s="57"/>
      <c r="L25" s="57"/>
      <c r="M25" s="57"/>
      <c r="N25" s="58"/>
    </row>
    <row r="26" spans="2:15" ht="18">
      <c r="B26" s="21" t="s">
        <v>13</v>
      </c>
      <c r="C26" t="s">
        <v>31</v>
      </c>
      <c r="E26" s="15">
        <f t="shared" ref="E26:E29" si="2">ROUND(F26/12,-1)</f>
        <v>0</v>
      </c>
      <c r="F26" s="34"/>
      <c r="J26" s="57"/>
      <c r="K26" s="57"/>
      <c r="L26" s="57"/>
      <c r="M26" s="57"/>
      <c r="N26" s="58"/>
    </row>
    <row r="27" spans="2:15" ht="18">
      <c r="B27" s="11"/>
      <c r="C27" t="s">
        <v>32</v>
      </c>
      <c r="F27" s="2"/>
      <c r="J27" s="57"/>
      <c r="K27" s="57"/>
      <c r="L27" s="57"/>
      <c r="M27" s="57"/>
      <c r="N27" s="58"/>
    </row>
    <row r="28" spans="2:15" ht="18">
      <c r="B28" s="11"/>
      <c r="F28" s="2"/>
      <c r="J28" s="57"/>
      <c r="K28" s="57"/>
      <c r="L28" s="57"/>
      <c r="M28" s="57"/>
      <c r="N28" s="58"/>
    </row>
    <row r="29" spans="2:15" ht="18">
      <c r="B29" s="11"/>
      <c r="D29" t="s">
        <v>33</v>
      </c>
      <c r="E29" s="15">
        <f t="shared" si="2"/>
        <v>0</v>
      </c>
      <c r="F29" s="42"/>
      <c r="J29" s="57"/>
      <c r="K29" s="57"/>
      <c r="L29" s="57"/>
      <c r="M29" s="57"/>
      <c r="N29" s="58"/>
    </row>
    <row r="30" spans="2:15" ht="18">
      <c r="B30" s="11"/>
      <c r="D30" t="s">
        <v>34</v>
      </c>
      <c r="E30" s="15">
        <f>ROUND(F30/12,-1)</f>
        <v>0</v>
      </c>
      <c r="F30" s="42"/>
      <c r="J30" s="57"/>
      <c r="K30" s="57"/>
      <c r="L30" s="59"/>
      <c r="M30" s="59"/>
      <c r="N30" s="58"/>
    </row>
    <row r="31" spans="2:15" ht="18">
      <c r="B31" s="11"/>
      <c r="D31" t="s">
        <v>35</v>
      </c>
      <c r="E31" s="15">
        <f>ROUND(F31/12,-1)</f>
        <v>0</v>
      </c>
      <c r="F31" s="42"/>
      <c r="J31" s="59"/>
      <c r="K31" s="57"/>
      <c r="L31" s="57"/>
      <c r="M31" s="57"/>
      <c r="N31" s="58"/>
    </row>
    <row r="32" spans="2:15" ht="18">
      <c r="B32" s="21" t="s">
        <v>13</v>
      </c>
      <c r="D32" t="s">
        <v>36</v>
      </c>
      <c r="E32" s="16"/>
      <c r="F32" s="15">
        <f>ROUND(E32*12,-2)</f>
        <v>0</v>
      </c>
      <c r="J32" s="57"/>
      <c r="K32" s="57"/>
      <c r="L32" s="57"/>
      <c r="M32" s="57"/>
      <c r="N32" s="58"/>
    </row>
    <row r="33" spans="2:14" ht="24" customHeight="1">
      <c r="B33" s="11"/>
      <c r="D33" s="36" t="s">
        <v>25</v>
      </c>
      <c r="E33" s="18">
        <f>SUM(E29:E32)</f>
        <v>0</v>
      </c>
      <c r="F33" s="27">
        <f t="shared" ref="F33:F44" si="3">ROUND(E33*12,-2)</f>
        <v>0</v>
      </c>
      <c r="J33" s="60"/>
      <c r="K33" s="61"/>
      <c r="L33" s="61"/>
      <c r="M33" s="61"/>
      <c r="N33" s="58"/>
    </row>
    <row r="34" spans="2:14">
      <c r="B34" s="11"/>
      <c r="K34" s="53"/>
      <c r="L34" s="53"/>
      <c r="M34" s="53"/>
      <c r="N34" s="53"/>
    </row>
    <row r="35" spans="2:14" ht="32" customHeight="1">
      <c r="B35" s="21" t="s">
        <v>13</v>
      </c>
      <c r="C35" s="63" t="s">
        <v>37</v>
      </c>
      <c r="D35" s="63"/>
      <c r="E35" s="30">
        <v>1100</v>
      </c>
      <c r="F35" s="29">
        <f t="shared" si="3"/>
        <v>13200</v>
      </c>
      <c r="G35" s="25" t="s">
        <v>53</v>
      </c>
    </row>
    <row r="36" spans="2:14">
      <c r="B36" s="11"/>
      <c r="C36" t="s">
        <v>38</v>
      </c>
      <c r="E36" s="16"/>
      <c r="F36" s="15">
        <f>ROUND(E36*12,-2)</f>
        <v>0</v>
      </c>
      <c r="G36" s="41"/>
    </row>
    <row r="37" spans="2:14">
      <c r="B37" s="11"/>
      <c r="C37" t="s">
        <v>39</v>
      </c>
      <c r="E37" s="16"/>
      <c r="F37" s="15">
        <f t="shared" si="3"/>
        <v>0</v>
      </c>
    </row>
    <row r="38" spans="2:14">
      <c r="B38" s="11"/>
      <c r="C38" t="s">
        <v>40</v>
      </c>
      <c r="E38" s="16"/>
      <c r="F38" s="15">
        <f t="shared" si="3"/>
        <v>0</v>
      </c>
    </row>
    <row r="39" spans="2:14">
      <c r="B39" s="11"/>
      <c r="C39" t="s">
        <v>41</v>
      </c>
      <c r="E39" s="16"/>
      <c r="F39" s="15">
        <f>ROUND(E39*12,-2)</f>
        <v>0</v>
      </c>
    </row>
    <row r="40" spans="2:14" ht="31" customHeight="1">
      <c r="B40" s="11"/>
      <c r="C40" s="63" t="s">
        <v>48</v>
      </c>
      <c r="D40" s="63"/>
      <c r="E40" s="30"/>
      <c r="F40" s="29">
        <f>ROUND(E40*12,-2)</f>
        <v>0</v>
      </c>
    </row>
    <row r="41" spans="2:14">
      <c r="B41" s="11"/>
      <c r="C41" s="43" t="s">
        <v>42</v>
      </c>
      <c r="D41" s="43"/>
      <c r="E41" s="15">
        <f>ROUND(F41/12,-1)</f>
        <v>0</v>
      </c>
      <c r="F41" s="44"/>
    </row>
    <row r="42" spans="2:14">
      <c r="D42" s="36" t="s">
        <v>43</v>
      </c>
      <c r="E42" s="18">
        <f>SUM(E33:E40)+E24+E25+E26</f>
        <v>1100</v>
      </c>
      <c r="F42" s="27">
        <f t="shared" si="3"/>
        <v>13200</v>
      </c>
      <c r="G42" s="41"/>
    </row>
    <row r="44" spans="2:14" ht="19">
      <c r="B44" s="45" t="s">
        <v>44</v>
      </c>
      <c r="C44" s="46"/>
      <c r="D44" s="46"/>
      <c r="E44" s="47">
        <f>ROUND((E21+E42),-2)</f>
        <v>1100</v>
      </c>
      <c r="F44" s="15">
        <f t="shared" si="3"/>
        <v>13200</v>
      </c>
      <c r="H44" s="15"/>
      <c r="I44" s="48"/>
    </row>
    <row r="48" spans="2:14">
      <c r="E48" s="14"/>
      <c r="F48" s="14"/>
    </row>
    <row r="49" spans="2:6">
      <c r="B49" s="53"/>
      <c r="C49" s="53"/>
      <c r="E49" s="54"/>
    </row>
    <row r="50" spans="2:6">
      <c r="B50" s="53"/>
      <c r="C50" s="53"/>
      <c r="D50" s="53"/>
      <c r="E50" s="54"/>
    </row>
    <row r="51" spans="2:6">
      <c r="B51" s="53"/>
      <c r="C51" s="53"/>
      <c r="D51" s="53"/>
      <c r="E51" s="54"/>
    </row>
    <row r="52" spans="2:6">
      <c r="B52" s="53"/>
      <c r="C52" s="53"/>
      <c r="D52" s="53"/>
      <c r="E52" s="54"/>
    </row>
    <row r="53" spans="2:6">
      <c r="B53" s="53"/>
      <c r="C53" s="53"/>
      <c r="D53" s="53"/>
      <c r="E53" s="54"/>
      <c r="F53" s="15"/>
    </row>
    <row r="54" spans="2:6">
      <c r="B54" s="49"/>
      <c r="D54" s="49"/>
      <c r="E54" s="14"/>
      <c r="F54" s="14"/>
    </row>
    <row r="55" spans="2:6">
      <c r="E55" s="14"/>
      <c r="F55" s="14"/>
    </row>
    <row r="56" spans="2:6">
      <c r="E56" s="14"/>
      <c r="F56" s="14"/>
    </row>
    <row r="57" spans="2:6">
      <c r="E57" s="14"/>
      <c r="F57" s="14"/>
    </row>
    <row r="58" spans="2:6">
      <c r="E58" s="14"/>
      <c r="F58" s="14"/>
    </row>
    <row r="59" spans="2:6">
      <c r="E59" s="14"/>
      <c r="F59" s="14"/>
    </row>
    <row r="60" spans="2:6">
      <c r="E60" s="14"/>
      <c r="F60" s="14"/>
    </row>
    <row r="61" spans="2:6">
      <c r="E61" s="14"/>
      <c r="F61" s="14"/>
    </row>
  </sheetData>
  <mergeCells count="6">
    <mergeCell ref="C40:D40"/>
    <mergeCell ref="C19:D19"/>
    <mergeCell ref="G24:I24"/>
    <mergeCell ref="C35:D35"/>
    <mergeCell ref="K10:M10"/>
    <mergeCell ref="K15:M15"/>
  </mergeCells>
  <pageMargins left="0.7" right="0.7" top="0.75" bottom="0.75" header="0.3" footer="0.3"/>
  <pageSetup scale="63" orientation="landscape" horizontalDpi="0" verticalDpi="0"/>
  <ignoredErrors>
    <ignoredError sqref="E18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Canfield</dc:creator>
  <cp:lastModifiedBy>Thomas Canfield</cp:lastModifiedBy>
  <cp:lastPrinted>2020-10-16T12:11:54Z</cp:lastPrinted>
  <dcterms:created xsi:type="dcterms:W3CDTF">2020-10-15T21:42:52Z</dcterms:created>
  <dcterms:modified xsi:type="dcterms:W3CDTF">2020-10-16T14:11:30Z</dcterms:modified>
</cp:coreProperties>
</file>