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Canfield/Documents/     Book  Blogs/   Blogs Published/08 20/0807 2020 Tax Plan/"/>
    </mc:Choice>
  </mc:AlternateContent>
  <xr:revisionPtr revIDLastSave="0" documentId="13_ncr:1_{0DF479A7-E332-6C44-9375-8566425DEC29}" xr6:coauthVersionLast="45" xr6:coauthVersionMax="45" xr10:uidLastSave="{00000000-0000-0000-0000-000000000000}"/>
  <bookViews>
    <workbookView xWindow="12920" yWindow="2280" windowWidth="19440" windowHeight="22320" xr2:uid="{A194A726-C449-B64A-B7D3-39510C289DD6}"/>
  </bookViews>
  <sheets>
    <sheet name="Example" sheetId="1" r:id="rId1"/>
  </sheets>
  <definedNames>
    <definedName name="_xlnm.Print_Area" localSheetId="0">Example!$A$1:$G$65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P48" i="1" s="1"/>
  <c r="P36" i="1"/>
  <c r="C32" i="1"/>
  <c r="M31" i="1"/>
  <c r="G30" i="1"/>
  <c r="G34" i="1" s="1"/>
  <c r="Q29" i="1"/>
  <c r="P29" i="1"/>
  <c r="F29" i="1"/>
  <c r="F30" i="1" s="1"/>
  <c r="C25" i="1"/>
  <c r="F31" i="1" l="1"/>
  <c r="F33" i="1" s="1"/>
  <c r="F34" i="1" s="1"/>
  <c r="F37" i="1" s="1"/>
  <c r="C33" i="1" s="1"/>
  <c r="C35" i="1" s="1"/>
  <c r="P40" i="1"/>
  <c r="P50" i="1" s="1"/>
  <c r="P41" i="1" l="1"/>
  <c r="P46" i="1" s="1"/>
  <c r="P56" i="1"/>
  <c r="P57" i="1" s="1"/>
  <c r="P51" i="1"/>
</calcChain>
</file>

<file path=xl/sharedStrings.xml><?xml version="1.0" encoding="utf-8"?>
<sst xmlns="http://schemas.openxmlformats.org/spreadsheetml/2006/main" count="97" uniqueCount="96">
  <si>
    <t>Steps.</t>
  </si>
  <si>
    <t>1. Estimate SSA for spending in upcoming year (next calendar year)</t>
  </si>
  <si>
    <t xml:space="preserve">    a. Roth = no taxes</t>
  </si>
  <si>
    <t xml:space="preserve">    b. Sales of Taxable Securities = Long term capital gains = Maybe 6% effective tax rate.</t>
  </si>
  <si>
    <t xml:space="preserve">         (If gain is 40% of proceeds, then tax is 15% * 40% = 6% of proceeds.)</t>
  </si>
  <si>
    <t>This shorthand display of our tax return works for me. You may</t>
  </si>
  <si>
    <t>need to adjust to make it work for you.</t>
  </si>
  <si>
    <t>What's SSA for upcoming year and where does it come from?</t>
  </si>
  <si>
    <t>Estimating Total Taxable Income and Taxes</t>
  </si>
  <si>
    <t>(Abbreviated tax return)</t>
  </si>
  <si>
    <t>Income</t>
  </si>
  <si>
    <t>Estimated SSA for upcoming year.</t>
  </si>
  <si>
    <t>Ordinary</t>
  </si>
  <si>
    <t>Cap Gains</t>
  </si>
  <si>
    <t>Ordinary Income</t>
  </si>
  <si>
    <t>Capital Gains Income</t>
  </si>
  <si>
    <t>*</t>
  </si>
  <si>
    <t>Social Security</t>
  </si>
  <si>
    <t>line 5b</t>
  </si>
  <si>
    <t>Taxable Social Security</t>
  </si>
  <si>
    <t>Interest +  Dividends</t>
  </si>
  <si>
    <t>lines 2b+(3b-3a)</t>
  </si>
  <si>
    <t>3a</t>
  </si>
  <si>
    <t>Other ordinary income</t>
  </si>
  <si>
    <t>TTE = $20. Boeing = $5. PHC = $0.</t>
  </si>
  <si>
    <t xml:space="preserve">Other Pension income </t>
  </si>
  <si>
    <t>Dividends + Interest</t>
  </si>
  <si>
    <t>Gross</t>
  </si>
  <si>
    <t>Other Ordinary Income</t>
  </si>
  <si>
    <t xml:space="preserve">Kenmar </t>
  </si>
  <si>
    <t>Sales Proceeds</t>
  </si>
  <si>
    <t>Est. LT Capital Gains from Sales</t>
  </si>
  <si>
    <t>LT Capital Gains</t>
  </si>
  <si>
    <t>IRA Distributions</t>
  </si>
  <si>
    <t>Subtotal</t>
  </si>
  <si>
    <t>Total Income</t>
  </si>
  <si>
    <t>Memo: AGI = ~MAGI</t>
  </si>
  <si>
    <t>Standard Deduction*</t>
  </si>
  <si>
    <t>Gross Taken to date from Retire Accounts after QCD</t>
  </si>
  <si>
    <t>Taxable Income</t>
  </si>
  <si>
    <t xml:space="preserve">Tax. See Tax Table** </t>
  </si>
  <si>
    <t>TNC  RMD less QCD</t>
  </si>
  <si>
    <t>Distributions  of shares, not cash</t>
  </si>
  <si>
    <t>Total Tax</t>
  </si>
  <si>
    <t>PHC RMD less QCD</t>
  </si>
  <si>
    <t>Distributions of shares, not cash</t>
  </si>
  <si>
    <t>Est. Tax Payments in 2020 (EFTPS)</t>
  </si>
  <si>
    <t xml:space="preserve"> Subtotal</t>
  </si>
  <si>
    <t>Tax to withhold with withdrawal</t>
  </si>
  <si>
    <t>TNC Roth Conversion</t>
  </si>
  <si>
    <t>E</t>
  </si>
  <si>
    <t>Transfer of shares</t>
  </si>
  <si>
    <t>* Std Deduction per person age &gt; 65 = $13,400 for 2020.</t>
  </si>
  <si>
    <t>** Example formula is for 22% marginal tax rate).</t>
  </si>
  <si>
    <t>Total  Ordinary Income</t>
  </si>
  <si>
    <t>Total MAGI</t>
  </si>
  <si>
    <t>Donated as shares to date</t>
  </si>
  <si>
    <t xml:space="preserve">Carry over from prior year </t>
  </si>
  <si>
    <t>Total as shares now</t>
  </si>
  <si>
    <t xml:space="preserve">Memo: Allowable as Donations </t>
  </si>
  <si>
    <t>at 50% since I donated shares</t>
  </si>
  <si>
    <t>Other Itemized Deductions</t>
  </si>
  <si>
    <t>Total Itemized Deductions</t>
  </si>
  <si>
    <t>Taxable Ordinary Income</t>
  </si>
  <si>
    <t>Before any added withdrawals for spending</t>
  </si>
  <si>
    <t>Tax</t>
  </si>
  <si>
    <t>Note: start of 22% bracket = $80,250 Ordinary AGI</t>
  </si>
  <si>
    <t>I have not withheld tax</t>
  </si>
  <si>
    <t xml:space="preserve">Revised Taxable </t>
  </si>
  <si>
    <t>Note: start of 24% bracket = $171,050 Ordinary AGI</t>
  </si>
  <si>
    <t>Note: start of 32% bracket = $326,600 Ordinary AGI</t>
  </si>
  <si>
    <t>Tom Canfield. August 2020.</t>
  </si>
  <si>
    <t>I always withdraw and get into cash before the end of December the amount I will spend (net of taxes) in the upcoming calendar year.</t>
  </si>
  <si>
    <t>2. Estimate taxable income other than from distributions/withdrawals from my portfolio</t>
  </si>
  <si>
    <t>3. Decide where our SSA will come from: three sources</t>
  </si>
  <si>
    <t xml:space="preserve">    c. Traditional IRAs = let's call that 22% marginal tax rate. Patti and I are both subject to RMD.</t>
  </si>
  <si>
    <t>6. I subtract any quarterly taxes that I will have paid before Dec.</t>
  </si>
  <si>
    <t>7. The balance of taxes due for 2020 is the total I will withhold when I take our withdrawals from our Traditional IRAs.</t>
  </si>
  <si>
    <t>line 4d</t>
  </si>
  <si>
    <t>line 7a</t>
  </si>
  <si>
    <t>Total Sales of securities needed for your SSA</t>
  </si>
  <si>
    <t>Where will I take it?</t>
  </si>
  <si>
    <t>2. Sell securities in taxable account</t>
  </si>
  <si>
    <t>3 Sell and distribute from Traditional IRAs accounts**</t>
  </si>
  <si>
    <t>1. Sell and distribute from Roth account</t>
  </si>
  <si>
    <t>Total Tax I will withhold at my final</t>
  </si>
  <si>
    <t>withdrawal/distribution from our Traditional IRAs</t>
  </si>
  <si>
    <t>Net Cash at the end of Dec for our Spending***</t>
  </si>
  <si>
    <t>none is carried over for spending in 2021.</t>
  </si>
  <si>
    <t>** Must at least take RMD if applicable in all but 2020</t>
  </si>
  <si>
    <t>*** Including estimated 2021 taxes I may choose to pay quarterly</t>
  </si>
  <si>
    <t>* I assume I spend or gift all our 2020 SSA in 2020;</t>
  </si>
  <si>
    <t>This is consistent with the math and logic in FIRECalc used to find my Safe Spending Rate (SSR%). I assume you follow the same process.</t>
  </si>
  <si>
    <t>The next steps find the total tax I will pay this tax year. I'll make sure I've withheld my estimate total for this for the tax year.</t>
  </si>
  <si>
    <t>4. Reflect my decisions as Ordinary Income and Capital Gains</t>
  </si>
  <si>
    <t>5. Calculate Ordinary Tax from tax table and 15% Capital Gains Tax: this is our total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</si>
</sst>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757171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8DDF0"/>
        <bgColor indexed="64"/>
      </patternFill>
    </fill>
    <fill>
      <patternFill patternType="solid">
        <fgColor rgb="FFA1D662"/>
        <bgColor indexed="64"/>
      </patternFill>
    </fill>
    <fill>
      <patternFill patternType="solid">
        <fgColor rgb="FFC0E5C0"/>
        <bgColor indexed="64"/>
      </patternFill>
    </fill>
    <fill>
      <patternFill patternType="solid">
        <fgColor rgb="FFE9FEE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DDB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1" applyNumberFormat="1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4" fillId="0" borderId="0" xfId="0" applyFont="1"/>
    <xf numFmtId="0" fontId="0" fillId="5" borderId="0" xfId="0" applyFill="1"/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3" fontId="0" fillId="0" borderId="0" xfId="1" applyNumberFormat="1" applyFont="1" applyAlignment="1">
      <alignment vertical="center"/>
    </xf>
    <xf numFmtId="3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0" xfId="0" applyFont="1"/>
    <xf numFmtId="3" fontId="0" fillId="0" borderId="0" xfId="1" applyNumberFormat="1" applyFont="1"/>
    <xf numFmtId="3" fontId="0" fillId="2" borderId="0" xfId="0" applyNumberFormat="1" applyFill="1" applyAlignment="1">
      <alignment horizontal="left"/>
    </xf>
    <xf numFmtId="3" fontId="0" fillId="6" borderId="0" xfId="1" applyNumberFormat="1" applyFont="1" applyFill="1"/>
    <xf numFmtId="3" fontId="5" fillId="0" borderId="2" xfId="1" applyNumberFormat="1" applyFont="1" applyBorder="1"/>
    <xf numFmtId="3" fontId="0" fillId="2" borderId="0" xfId="0" applyNumberFormat="1" applyFill="1"/>
    <xf numFmtId="3" fontId="0" fillId="0" borderId="0" xfId="1" applyNumberFormat="1" applyFont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4" borderId="0" xfId="1" applyNumberFormat="1" applyFont="1" applyFill="1"/>
    <xf numFmtId="3" fontId="0" fillId="3" borderId="0" xfId="1" applyNumberFormat="1" applyFont="1" applyFill="1"/>
    <xf numFmtId="3" fontId="0" fillId="5" borderId="0" xfId="1" applyNumberFormat="1" applyFont="1" applyFill="1"/>
    <xf numFmtId="3" fontId="0" fillId="0" borderId="0" xfId="0" applyNumberFormat="1"/>
    <xf numFmtId="164" fontId="0" fillId="0" borderId="2" xfId="1" applyNumberFormat="1" applyFont="1" applyBorder="1"/>
    <xf numFmtId="0" fontId="0" fillId="0" borderId="2" xfId="0" applyBorder="1"/>
    <xf numFmtId="3" fontId="0" fillId="0" borderId="2" xfId="0" applyNumberFormat="1" applyBorder="1"/>
    <xf numFmtId="164" fontId="0" fillId="0" borderId="0" xfId="1" applyNumberFormat="1" applyFont="1" applyBorder="1"/>
    <xf numFmtId="43" fontId="0" fillId="0" borderId="0" xfId="0" applyNumberFormat="1"/>
    <xf numFmtId="3" fontId="0" fillId="0" borderId="2" xfId="1" applyNumberFormat="1" applyFont="1" applyFill="1" applyBorder="1"/>
    <xf numFmtId="0" fontId="8" fillId="0" borderId="0" xfId="0" applyFont="1"/>
    <xf numFmtId="0" fontId="2" fillId="7" borderId="0" xfId="0" applyFont="1" applyFill="1"/>
    <xf numFmtId="3" fontId="2" fillId="7" borderId="0" xfId="1" applyNumberFormat="1" applyFont="1" applyFill="1"/>
    <xf numFmtId="9" fontId="0" fillId="0" borderId="0" xfId="2" applyFont="1"/>
    <xf numFmtId="0" fontId="9" fillId="0" borderId="0" xfId="0" applyFont="1"/>
    <xf numFmtId="3" fontId="9" fillId="0" borderId="2" xfId="1" applyNumberFormat="1" applyFont="1" applyBorder="1"/>
    <xf numFmtId="3" fontId="0" fillId="7" borderId="2" xfId="0" applyNumberFormat="1" applyFill="1" applyBorder="1"/>
    <xf numFmtId="0" fontId="10" fillId="0" borderId="0" xfId="0" applyFont="1"/>
    <xf numFmtId="164" fontId="10" fillId="0" borderId="0" xfId="1" applyNumberFormat="1" applyFont="1" applyFill="1"/>
    <xf numFmtId="0" fontId="3" fillId="0" borderId="0" xfId="0" applyFont="1"/>
    <xf numFmtId="164" fontId="3" fillId="0" borderId="0" xfId="1" applyNumberFormat="1" applyFont="1" applyBorder="1"/>
    <xf numFmtId="0" fontId="11" fillId="0" borderId="0" xfId="0" applyFont="1"/>
    <xf numFmtId="9" fontId="0" fillId="0" borderId="0" xfId="2" applyFont="1" applyBorder="1"/>
    <xf numFmtId="0" fontId="0" fillId="8" borderId="0" xfId="0" applyFill="1"/>
    <xf numFmtId="164" fontId="0" fillId="8" borderId="0" xfId="1" applyNumberFormat="1" applyFont="1" applyFill="1"/>
    <xf numFmtId="0" fontId="2" fillId="0" borderId="0" xfId="0" applyFont="1"/>
    <xf numFmtId="164" fontId="2" fillId="0" borderId="0" xfId="1" applyNumberFormat="1" applyFont="1"/>
    <xf numFmtId="164" fontId="10" fillId="0" borderId="0" xfId="1" applyNumberFormat="1" applyFont="1" applyBorder="1"/>
    <xf numFmtId="164" fontId="5" fillId="0" borderId="0" xfId="1" applyNumberFormat="1" applyFont="1" applyBorder="1"/>
    <xf numFmtId="0" fontId="12" fillId="0" borderId="0" xfId="0" applyFont="1"/>
    <xf numFmtId="0" fontId="13" fillId="0" borderId="0" xfId="0" applyFont="1" applyAlignment="1">
      <alignment vertical="center" wrapText="1"/>
    </xf>
    <xf numFmtId="164" fontId="13" fillId="0" borderId="0" xfId="1" applyNumberFormat="1" applyFont="1" applyBorder="1" applyAlignment="1">
      <alignment vertical="center"/>
    </xf>
    <xf numFmtId="0" fontId="5" fillId="9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44</xdr:row>
      <xdr:rowOff>101600</xdr:rowOff>
    </xdr:from>
    <xdr:to>
      <xdr:col>2</xdr:col>
      <xdr:colOff>597639</xdr:colOff>
      <xdr:row>63</xdr:row>
      <xdr:rowOff>23804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E7E519-8A77-6C4A-8A4E-03AE4ACF8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8978900"/>
          <a:ext cx="4090139" cy="3884604"/>
        </a:xfrm>
        <a:prstGeom prst="rect">
          <a:avLst/>
        </a:prstGeom>
      </xdr:spPr>
    </xdr:pic>
    <xdr:clientData/>
  </xdr:twoCellAnchor>
  <xdr:twoCellAnchor editAs="oneCell">
    <xdr:from>
      <xdr:col>2</xdr:col>
      <xdr:colOff>647699</xdr:colOff>
      <xdr:row>44</xdr:row>
      <xdr:rowOff>127000</xdr:rowOff>
    </xdr:from>
    <xdr:to>
      <xdr:col>5</xdr:col>
      <xdr:colOff>131288</xdr:colOff>
      <xdr:row>58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4B327E-3B4C-DE41-B6C3-59697F909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56099" y="9004300"/>
          <a:ext cx="3547589" cy="289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7FCCE-566F-6D43-94C9-D1B2673B23B4}">
  <sheetPr>
    <pageSetUpPr fitToPage="1"/>
  </sheetPr>
  <dimension ref="A1:T69"/>
  <sheetViews>
    <sheetView tabSelected="1" workbookViewId="0">
      <selection activeCell="H40" sqref="H40"/>
    </sheetView>
  </sheetViews>
  <sheetFormatPr baseColWidth="10" defaultRowHeight="16" x14ac:dyDescent="0.2"/>
  <cols>
    <col min="1" max="1" width="3.5" customWidth="1"/>
    <col min="2" max="2" width="45.1640625" customWidth="1"/>
    <col min="3" max="3" width="14.6640625" customWidth="1"/>
    <col min="4" max="4" width="9.5" customWidth="1"/>
    <col min="5" max="5" width="29.1640625" customWidth="1"/>
    <col min="6" max="6" width="12.83203125" customWidth="1"/>
    <col min="8" max="8" width="35.5" customWidth="1"/>
    <col min="9" max="9" width="10.83203125" style="1"/>
  </cols>
  <sheetData>
    <row r="1" spans="1:9" x14ac:dyDescent="0.2">
      <c r="A1" t="s">
        <v>72</v>
      </c>
    </row>
    <row r="2" spans="1:9" x14ac:dyDescent="0.2">
      <c r="A2" t="s">
        <v>92</v>
      </c>
    </row>
    <row r="3" spans="1:9" ht="21" customHeight="1" x14ac:dyDescent="0.2">
      <c r="B3" t="s">
        <v>0</v>
      </c>
    </row>
    <row r="4" spans="1:9" x14ac:dyDescent="0.2">
      <c r="B4" t="s">
        <v>1</v>
      </c>
    </row>
    <row r="5" spans="1:9" ht="22" customHeight="1" x14ac:dyDescent="0.2">
      <c r="B5" t="s">
        <v>93</v>
      </c>
    </row>
    <row r="6" spans="1:9" ht="3" customHeight="1" x14ac:dyDescent="0.2"/>
    <row r="7" spans="1:9" x14ac:dyDescent="0.2">
      <c r="B7" s="2" t="s">
        <v>73</v>
      </c>
      <c r="C7" s="2"/>
      <c r="D7" s="2"/>
      <c r="E7" s="2"/>
      <c r="I7"/>
    </row>
    <row r="8" spans="1:9" x14ac:dyDescent="0.2">
      <c r="B8" t="s">
        <v>74</v>
      </c>
    </row>
    <row r="9" spans="1:9" x14ac:dyDescent="0.2">
      <c r="B9" s="3" t="s">
        <v>2</v>
      </c>
    </row>
    <row r="10" spans="1:9" x14ac:dyDescent="0.2">
      <c r="B10" s="4" t="s">
        <v>3</v>
      </c>
      <c r="C10" s="4"/>
      <c r="D10" s="4"/>
      <c r="E10" s="4"/>
    </row>
    <row r="11" spans="1:9" x14ac:dyDescent="0.2">
      <c r="B11" s="5" t="s">
        <v>4</v>
      </c>
      <c r="C11" s="5"/>
      <c r="D11" s="5"/>
      <c r="E11" s="5"/>
    </row>
    <row r="12" spans="1:9" x14ac:dyDescent="0.2">
      <c r="B12" s="6" t="s">
        <v>75</v>
      </c>
      <c r="C12" s="6"/>
      <c r="D12" s="6"/>
      <c r="E12" s="6"/>
    </row>
    <row r="13" spans="1:9" x14ac:dyDescent="0.2">
      <c r="B13" t="s">
        <v>94</v>
      </c>
    </row>
    <row r="14" spans="1:9" x14ac:dyDescent="0.2">
      <c r="B14" t="s">
        <v>95</v>
      </c>
    </row>
    <row r="15" spans="1:9" x14ac:dyDescent="0.2">
      <c r="B15" t="s">
        <v>76</v>
      </c>
    </row>
    <row r="16" spans="1:9" x14ac:dyDescent="0.2">
      <c r="B16" t="s">
        <v>77</v>
      </c>
    </row>
    <row r="17" spans="1:18" ht="3" customHeight="1" x14ac:dyDescent="0.2"/>
    <row r="18" spans="1:18" ht="8" customHeight="1" x14ac:dyDescent="0.2">
      <c r="A18" s="54"/>
      <c r="B18" s="54"/>
      <c r="C18" s="54"/>
      <c r="D18" s="54"/>
      <c r="E18" s="54"/>
      <c r="F18" s="54"/>
      <c r="G18" s="54"/>
    </row>
    <row r="19" spans="1:18" ht="23" customHeight="1" x14ac:dyDescent="0.2">
      <c r="E19" s="7" t="s">
        <v>5</v>
      </c>
    </row>
    <row r="20" spans="1:18" x14ac:dyDescent="0.2">
      <c r="E20" s="7" t="s">
        <v>6</v>
      </c>
    </row>
    <row r="21" spans="1:18" ht="19" x14ac:dyDescent="0.25">
      <c r="B21" s="8" t="s">
        <v>7</v>
      </c>
      <c r="E21" s="8" t="s">
        <v>8</v>
      </c>
    </row>
    <row r="22" spans="1:18" ht="19" x14ac:dyDescent="0.25">
      <c r="C22" s="8"/>
      <c r="E22" t="s">
        <v>9</v>
      </c>
      <c r="F22" s="9" t="s">
        <v>10</v>
      </c>
      <c r="G22" s="9"/>
    </row>
    <row r="23" spans="1:18" ht="21" customHeight="1" x14ac:dyDescent="0.2">
      <c r="B23" s="10" t="s">
        <v>11</v>
      </c>
      <c r="C23" s="11"/>
      <c r="F23" s="12" t="s">
        <v>12</v>
      </c>
      <c r="G23" s="12" t="s">
        <v>13</v>
      </c>
      <c r="P23" s="13" t="s">
        <v>14</v>
      </c>
      <c r="Q23" s="13" t="s">
        <v>15</v>
      </c>
    </row>
    <row r="24" spans="1:18" x14ac:dyDescent="0.2">
      <c r="B24" s="14" t="s">
        <v>16</v>
      </c>
      <c r="C24" s="15">
        <v>0</v>
      </c>
      <c r="E24" s="2" t="s">
        <v>17</v>
      </c>
      <c r="F24" s="16" t="s">
        <v>18</v>
      </c>
      <c r="G24" s="17"/>
      <c r="O24" t="s">
        <v>19</v>
      </c>
      <c r="P24" s="1">
        <v>56</v>
      </c>
    </row>
    <row r="25" spans="1:18" x14ac:dyDescent="0.2">
      <c r="B25" t="s">
        <v>80</v>
      </c>
      <c r="C25" s="18">
        <f>C23-C24</f>
        <v>0</v>
      </c>
      <c r="E25" s="2" t="s">
        <v>20</v>
      </c>
      <c r="F25" s="16" t="s">
        <v>21</v>
      </c>
      <c r="G25" s="16" t="s">
        <v>22</v>
      </c>
      <c r="O25" t="s">
        <v>23</v>
      </c>
      <c r="P25" s="1">
        <v>25</v>
      </c>
      <c r="R25" t="s">
        <v>24</v>
      </c>
    </row>
    <row r="26" spans="1:18" x14ac:dyDescent="0.2">
      <c r="C26" s="15"/>
      <c r="E26" s="2" t="s">
        <v>25</v>
      </c>
      <c r="F26" s="19" t="s">
        <v>78</v>
      </c>
      <c r="G26" s="17"/>
      <c r="O26" t="s">
        <v>26</v>
      </c>
      <c r="P26" s="1">
        <v>4</v>
      </c>
      <c r="Q26">
        <v>7</v>
      </c>
    </row>
    <row r="27" spans="1:18" x14ac:dyDescent="0.2">
      <c r="C27" s="20" t="s">
        <v>27</v>
      </c>
      <c r="E27" s="2" t="s">
        <v>28</v>
      </c>
      <c r="F27" s="19" t="s">
        <v>79</v>
      </c>
      <c r="G27" s="17"/>
      <c r="O27" t="s">
        <v>29</v>
      </c>
      <c r="P27" s="1"/>
    </row>
    <row r="28" spans="1:18" x14ac:dyDescent="0.2">
      <c r="B28" s="32" t="s">
        <v>81</v>
      </c>
      <c r="C28" s="21" t="s">
        <v>30</v>
      </c>
      <c r="E28" s="4" t="s">
        <v>31</v>
      </c>
      <c r="F28" s="17"/>
      <c r="G28" s="22"/>
      <c r="O28" t="s">
        <v>32</v>
      </c>
      <c r="P28" s="1"/>
    </row>
    <row r="29" spans="1:18" x14ac:dyDescent="0.2">
      <c r="B29" s="3" t="s">
        <v>84</v>
      </c>
      <c r="C29" s="23"/>
      <c r="E29" s="6" t="s">
        <v>33</v>
      </c>
      <c r="F29" s="24">
        <f>C31</f>
        <v>0</v>
      </c>
      <c r="G29" s="25"/>
      <c r="O29" t="s">
        <v>34</v>
      </c>
      <c r="P29" s="26">
        <f>SUM(P24:P28)</f>
        <v>85</v>
      </c>
      <c r="Q29" s="27">
        <f>SUM(Q26:Q28)</f>
        <v>7</v>
      </c>
    </row>
    <row r="30" spans="1:18" x14ac:dyDescent="0.2">
      <c r="B30" s="4" t="s">
        <v>82</v>
      </c>
      <c r="C30" s="22"/>
      <c r="E30" t="s">
        <v>35</v>
      </c>
      <c r="F30" s="28" t="e">
        <f>F24+F25+F26+F27+F29</f>
        <v>#VALUE!</v>
      </c>
      <c r="G30" s="28" t="e">
        <f>G25+G28</f>
        <v>#VALUE!</v>
      </c>
      <c r="P30" s="29"/>
    </row>
    <row r="31" spans="1:18" x14ac:dyDescent="0.2">
      <c r="B31" s="6" t="s">
        <v>83</v>
      </c>
      <c r="C31" s="24"/>
      <c r="E31" t="s">
        <v>36</v>
      </c>
      <c r="F31" s="25" t="e">
        <f>F30+G30</f>
        <v>#VALUE!</v>
      </c>
      <c r="G31" s="25"/>
      <c r="M31" s="30">
        <f>0.24*C31</f>
        <v>0</v>
      </c>
      <c r="P31" s="1"/>
    </row>
    <row r="32" spans="1:18" x14ac:dyDescent="0.2">
      <c r="C32" s="31">
        <f>C29+C30+C31</f>
        <v>0</v>
      </c>
      <c r="E32" t="s">
        <v>37</v>
      </c>
      <c r="F32" s="25"/>
      <c r="G32" s="25"/>
      <c r="O32" s="32" t="s">
        <v>38</v>
      </c>
      <c r="P32" s="1"/>
    </row>
    <row r="33" spans="2:19" x14ac:dyDescent="0.2">
      <c r="B33" s="33" t="s">
        <v>85</v>
      </c>
      <c r="C33" s="34" t="e">
        <f>F37</f>
        <v>#VALUE!</v>
      </c>
      <c r="E33" t="s">
        <v>39</v>
      </c>
      <c r="F33" s="28" t="e">
        <f>F31-F32</f>
        <v>#VALUE!</v>
      </c>
      <c r="G33" s="25"/>
      <c r="O33" s="32"/>
      <c r="P33" s="1"/>
    </row>
    <row r="34" spans="2:19" x14ac:dyDescent="0.2">
      <c r="B34" s="33" t="s">
        <v>86</v>
      </c>
      <c r="C34" s="25"/>
      <c r="D34" s="35"/>
      <c r="E34" t="s">
        <v>40</v>
      </c>
      <c r="F34" s="28" t="e">
        <f>9325+0.22*(F33-80250)</f>
        <v>#VALUE!</v>
      </c>
      <c r="G34" s="28" t="e">
        <f>0.15*G30</f>
        <v>#VALUE!</v>
      </c>
      <c r="O34" t="s">
        <v>41</v>
      </c>
      <c r="P34" s="1">
        <v>80</v>
      </c>
      <c r="R34" t="s">
        <v>42</v>
      </c>
    </row>
    <row r="35" spans="2:19" x14ac:dyDescent="0.2">
      <c r="B35" s="36" t="s">
        <v>87</v>
      </c>
      <c r="C35" s="37" t="e">
        <f>C24+C29+C30+C31-C33</f>
        <v>#VALUE!</v>
      </c>
      <c r="E35" t="s">
        <v>43</v>
      </c>
      <c r="F35" s="25"/>
      <c r="G35" s="25"/>
      <c r="H35" s="25"/>
      <c r="O35" t="s">
        <v>44</v>
      </c>
      <c r="P35" s="1">
        <v>30</v>
      </c>
      <c r="R35" t="s">
        <v>45</v>
      </c>
    </row>
    <row r="36" spans="2:19" x14ac:dyDescent="0.2">
      <c r="E36" t="s">
        <v>46</v>
      </c>
      <c r="F36" s="25"/>
      <c r="G36" s="25"/>
      <c r="O36" t="s">
        <v>47</v>
      </c>
      <c r="P36" s="26">
        <f>SUM(P34:P35)</f>
        <v>110</v>
      </c>
    </row>
    <row r="37" spans="2:19" x14ac:dyDescent="0.2">
      <c r="B37" t="s">
        <v>91</v>
      </c>
      <c r="E37" t="s">
        <v>48</v>
      </c>
      <c r="F37" s="38" t="e">
        <f>F34-F36</f>
        <v>#VALUE!</v>
      </c>
      <c r="G37" s="25"/>
      <c r="O37" t="s">
        <v>49</v>
      </c>
      <c r="P37" s="29" t="s">
        <v>50</v>
      </c>
      <c r="R37" t="s">
        <v>51</v>
      </c>
    </row>
    <row r="38" spans="2:19" x14ac:dyDescent="0.2">
      <c r="B38" t="s">
        <v>88</v>
      </c>
      <c r="C38" s="15"/>
      <c r="P38" s="1"/>
    </row>
    <row r="39" spans="2:19" x14ac:dyDescent="0.2">
      <c r="B39" t="s">
        <v>89</v>
      </c>
      <c r="C39" s="15"/>
      <c r="E39" t="s">
        <v>52</v>
      </c>
      <c r="P39" s="1"/>
    </row>
    <row r="40" spans="2:19" x14ac:dyDescent="0.2">
      <c r="B40" t="s">
        <v>90</v>
      </c>
      <c r="C40" s="15"/>
      <c r="E40" t="s">
        <v>53</v>
      </c>
      <c r="O40" t="s">
        <v>54</v>
      </c>
      <c r="P40" s="1" t="e">
        <f>P29+P36+P37</f>
        <v>#VALUE!</v>
      </c>
    </row>
    <row r="41" spans="2:19" x14ac:dyDescent="0.2">
      <c r="C41" s="15"/>
      <c r="O41" t="s">
        <v>55</v>
      </c>
      <c r="P41" s="1" t="e">
        <f>P40+Q29</f>
        <v>#VALUE!</v>
      </c>
    </row>
    <row r="42" spans="2:19" x14ac:dyDescent="0.2">
      <c r="C42" s="15"/>
      <c r="P42" s="1"/>
    </row>
    <row r="43" spans="2:19" x14ac:dyDescent="0.2">
      <c r="C43" s="15"/>
      <c r="O43" t="s">
        <v>56</v>
      </c>
      <c r="P43" s="1">
        <v>338</v>
      </c>
      <c r="R43" s="39"/>
      <c r="S43" s="39"/>
    </row>
    <row r="44" spans="2:19" x14ac:dyDescent="0.2">
      <c r="C44" s="15"/>
      <c r="O44" t="s">
        <v>57</v>
      </c>
      <c r="P44" s="1">
        <v>75</v>
      </c>
    </row>
    <row r="45" spans="2:19" ht="24" customHeight="1" x14ac:dyDescent="0.2">
      <c r="C45" s="15"/>
      <c r="O45" t="s">
        <v>58</v>
      </c>
      <c r="P45" s="26">
        <f>P43+P44</f>
        <v>413</v>
      </c>
    </row>
    <row r="46" spans="2:19" x14ac:dyDescent="0.2">
      <c r="C46" s="1"/>
      <c r="I46" s="29"/>
      <c r="O46" s="39" t="s">
        <v>59</v>
      </c>
      <c r="P46" s="40" t="e">
        <f>P41</f>
        <v>#VALUE!</v>
      </c>
      <c r="Q46" s="39" t="s">
        <v>60</v>
      </c>
    </row>
    <row r="47" spans="2:19" x14ac:dyDescent="0.2">
      <c r="I47" s="29"/>
      <c r="O47" t="s">
        <v>61</v>
      </c>
      <c r="P47" s="29">
        <v>20</v>
      </c>
    </row>
    <row r="48" spans="2:19" x14ac:dyDescent="0.2">
      <c r="I48" s="29"/>
      <c r="O48" t="s">
        <v>62</v>
      </c>
      <c r="P48" s="26">
        <f>P45+P47</f>
        <v>433</v>
      </c>
    </row>
    <row r="49" spans="8:20" x14ac:dyDescent="0.2">
      <c r="I49" s="29"/>
    </row>
    <row r="50" spans="8:20" x14ac:dyDescent="0.2">
      <c r="H50" s="41"/>
      <c r="I50" s="42"/>
      <c r="O50" t="s">
        <v>63</v>
      </c>
      <c r="P50" s="1" t="e">
        <f>P40-P48</f>
        <v>#VALUE!</v>
      </c>
      <c r="Q50" t="s">
        <v>64</v>
      </c>
    </row>
    <row r="51" spans="8:20" x14ac:dyDescent="0.2">
      <c r="I51" s="29"/>
      <c r="O51" t="s">
        <v>65</v>
      </c>
      <c r="P51" s="1" t="e">
        <f>9.235+0.22*(P50-108.5)</f>
        <v>#VALUE!</v>
      </c>
      <c r="Q51" s="43" t="s">
        <v>66</v>
      </c>
    </row>
    <row r="52" spans="8:20" x14ac:dyDescent="0.2">
      <c r="I52" s="29"/>
      <c r="P52" s="1"/>
    </row>
    <row r="53" spans="8:20" x14ac:dyDescent="0.2">
      <c r="I53" s="29"/>
      <c r="O53" t="s">
        <v>67</v>
      </c>
      <c r="P53" s="1"/>
    </row>
    <row r="54" spans="8:20" x14ac:dyDescent="0.2">
      <c r="I54" s="29"/>
      <c r="J54" s="44"/>
      <c r="P54" s="1"/>
    </row>
    <row r="55" spans="8:20" x14ac:dyDescent="0.2">
      <c r="I55" s="29"/>
      <c r="O55" s="45"/>
      <c r="P55" s="46"/>
      <c r="Q55" s="45"/>
      <c r="R55" s="45"/>
      <c r="S55" s="45"/>
      <c r="T55" s="45"/>
    </row>
    <row r="56" spans="8:20" x14ac:dyDescent="0.2">
      <c r="I56" s="29"/>
      <c r="O56" t="s">
        <v>68</v>
      </c>
      <c r="P56" s="1" t="e">
        <f>P50+C31</f>
        <v>#VALUE!</v>
      </c>
      <c r="Q56" s="43" t="s">
        <v>69</v>
      </c>
    </row>
    <row r="57" spans="8:20" x14ac:dyDescent="0.2">
      <c r="I57" s="29"/>
      <c r="O57" s="47" t="s">
        <v>65</v>
      </c>
      <c r="P57" s="48" t="e">
        <f>29.21+0.24*(P56-171.05)</f>
        <v>#VALUE!</v>
      </c>
      <c r="Q57" s="43" t="s">
        <v>70</v>
      </c>
    </row>
    <row r="58" spans="8:20" x14ac:dyDescent="0.2">
      <c r="I58" s="29"/>
      <c r="P58" s="1"/>
    </row>
    <row r="59" spans="8:20" x14ac:dyDescent="0.2">
      <c r="H59" s="39"/>
      <c r="I59" s="49"/>
      <c r="P59" s="1"/>
    </row>
    <row r="60" spans="8:20" x14ac:dyDescent="0.2">
      <c r="I60" s="29"/>
    </row>
    <row r="61" spans="8:20" x14ac:dyDescent="0.2">
      <c r="H61" s="14"/>
      <c r="I61" s="50"/>
    </row>
    <row r="62" spans="8:20" x14ac:dyDescent="0.2">
      <c r="I62" s="29"/>
    </row>
    <row r="63" spans="8:20" x14ac:dyDescent="0.2">
      <c r="H63" s="39"/>
      <c r="I63" s="49"/>
    </row>
    <row r="64" spans="8:20" x14ac:dyDescent="0.2">
      <c r="I64" s="29"/>
    </row>
    <row r="65" spans="1:9" ht="29" customHeight="1" x14ac:dyDescent="0.2">
      <c r="A65" s="51" t="s">
        <v>71</v>
      </c>
      <c r="H65" s="52"/>
      <c r="I65" s="53"/>
    </row>
    <row r="66" spans="1:9" x14ac:dyDescent="0.2">
      <c r="H66" s="52"/>
      <c r="I66" s="53"/>
    </row>
    <row r="67" spans="1:9" x14ac:dyDescent="0.2">
      <c r="I67" s="29"/>
    </row>
    <row r="68" spans="1:9" x14ac:dyDescent="0.2">
      <c r="I68" s="29"/>
    </row>
    <row r="69" spans="1:9" x14ac:dyDescent="0.2">
      <c r="I69" s="29"/>
    </row>
  </sheetData>
  <mergeCells count="3">
    <mergeCell ref="F22:G22"/>
    <mergeCell ref="H65:H66"/>
    <mergeCell ref="I65:I66"/>
  </mergeCells>
  <pageMargins left="0.7" right="0.7" top="0.75" bottom="0.75" header="0.3" footer="0.3"/>
  <pageSetup scale="67" orientation="portrait" horizontalDpi="0" verticalDpi="0"/>
  <headerFooter>
    <oddHeader>&amp;C&amp;"Roboto Regular,Regular"&amp;14&amp;K000000My Tax Plan worksheet for 2020</oddHeader>
  </headerFooter>
  <ignoredErrors>
    <ignoredError sqref="C3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Canfield</dc:creator>
  <cp:lastModifiedBy>Thomas Canfield</cp:lastModifiedBy>
  <dcterms:created xsi:type="dcterms:W3CDTF">2020-08-06T21:28:31Z</dcterms:created>
  <dcterms:modified xsi:type="dcterms:W3CDTF">2020-08-06T21:53:20Z</dcterms:modified>
</cp:coreProperties>
</file>